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AC Technical Programs\TAC COUNCILS &amp; COMMITTEES\CAV TASK FORCE\Projects\Inventory project\"/>
    </mc:Choice>
  </mc:AlternateContent>
  <bookViews>
    <workbookView xWindow="0" yWindow="0" windowWidth="19780" windowHeight="9780" firstSheet="2" activeTab="2"/>
  </bookViews>
  <sheets>
    <sheet name="Initiatives per Principle" sheetId="12" r:id="rId1"/>
    <sheet name="Initiatives by Category" sheetId="15" r:id="rId2"/>
    <sheet name="List of Initiatives" sheetId="2" r:id="rId3"/>
  </sheets>
  <definedNames>
    <definedName name="_xlnm._FilterDatabase" localSheetId="2" hidden="1">'List of Initiatives'!$A$2:$J$95</definedName>
    <definedName name="Z_479F0A50_F09F_4202_B6A7_936D742D4993_.wvu.FilterData" localSheetId="2" hidden="1">'List of Initiatives'!$A$2:$J$2</definedName>
    <definedName name="Z_B24239BF_503C_4227_86EA_D92943FF996E_.wvu.FilterData" localSheetId="2" hidden="1">'List of Initiatives'!$A$2:$J$2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15" l="1"/>
  <c r="J9" i="12" l="1"/>
  <c r="I9" i="12"/>
  <c r="H9" i="12"/>
  <c r="G9" i="12"/>
  <c r="F9" i="12"/>
  <c r="E9" i="12"/>
  <c r="E6" i="12"/>
  <c r="J6" i="12"/>
  <c r="F6" i="12"/>
  <c r="G6" i="12"/>
  <c r="H6" i="12"/>
  <c r="I6" i="12"/>
  <c r="E10" i="12" l="1"/>
  <c r="H3" i="15" l="1"/>
  <c r="D3" i="15"/>
  <c r="I3" i="15"/>
  <c r="G3" i="15"/>
  <c r="F3" i="15"/>
  <c r="E3" i="15"/>
  <c r="C3" i="15"/>
  <c r="B3" i="15"/>
  <c r="E3" i="12"/>
  <c r="K3" i="15" l="1"/>
  <c r="L3" i="12" s="1"/>
  <c r="F8" i="12"/>
  <c r="G8" i="12"/>
  <c r="H8" i="12"/>
  <c r="I8" i="12"/>
  <c r="J8" i="12"/>
  <c r="E8" i="12"/>
  <c r="F7" i="12"/>
  <c r="G7" i="12"/>
  <c r="H7" i="12"/>
  <c r="I7" i="12"/>
  <c r="J7" i="12"/>
  <c r="E7" i="12"/>
  <c r="F5" i="12"/>
  <c r="G5" i="12"/>
  <c r="H5" i="12"/>
  <c r="I5" i="12"/>
  <c r="J5" i="12"/>
  <c r="E5" i="12"/>
  <c r="F4" i="12"/>
  <c r="G4" i="12"/>
  <c r="H4" i="12"/>
  <c r="I4" i="12"/>
  <c r="J4" i="12"/>
  <c r="E4" i="12"/>
  <c r="F3" i="12"/>
  <c r="G3" i="12"/>
  <c r="H3" i="12"/>
  <c r="I3" i="12"/>
  <c r="J3" i="12"/>
  <c r="G10" i="12"/>
  <c r="H10" i="12"/>
  <c r="I10" i="12"/>
  <c r="J10" i="12"/>
  <c r="F10" i="12"/>
</calcChain>
</file>

<file path=xl/sharedStrings.xml><?xml version="1.0" encoding="utf-8"?>
<sst xmlns="http://schemas.openxmlformats.org/spreadsheetml/2006/main" count="840" uniqueCount="385">
  <si>
    <t>Note: Some initiatives support multiple principles.</t>
  </si>
  <si>
    <t>Owner</t>
  </si>
  <si>
    <t>Safety is Our Number One Priority</t>
  </si>
  <si>
    <t>We need exchanges of information to ensure AV/CVs are safe and secure</t>
  </si>
  <si>
    <t>Policy and regulatory alignment is vital</t>
  </si>
  <si>
    <t>We need to raise awareness of the capabilities and limitations of AV/CVs</t>
  </si>
  <si>
    <t>We need to proactively prepare for the introduction of AV/CVs on public roads</t>
  </si>
  <si>
    <t>Continuous collaboration is essential</t>
  </si>
  <si>
    <t>Total Number of Initiatives</t>
  </si>
  <si>
    <t>Federal</t>
  </si>
  <si>
    <t>Provincial</t>
  </si>
  <si>
    <t>Municipal</t>
  </si>
  <si>
    <t>FPT</t>
  </si>
  <si>
    <t>Academia</t>
  </si>
  <si>
    <t>Public-Private</t>
  </si>
  <si>
    <t>Private</t>
  </si>
  <si>
    <t>Total</t>
  </si>
  <si>
    <t>Communications</t>
  </si>
  <si>
    <t>Consultation</t>
  </si>
  <si>
    <t>Council/Working Group/Task Force</t>
  </si>
  <si>
    <t>Guidelines</t>
  </si>
  <si>
    <t>Industrial Application</t>
  </si>
  <si>
    <t>Legislative/Policy/Regulatory</t>
  </si>
  <si>
    <t>Pilot</t>
  </si>
  <si>
    <t>R&amp;D</t>
  </si>
  <si>
    <t>Integration</t>
  </si>
  <si>
    <t>Initiative</t>
  </si>
  <si>
    <t>Description</t>
  </si>
  <si>
    <t>Ontario</t>
  </si>
  <si>
    <t>Hemlo</t>
  </si>
  <si>
    <t>Barrick Gold Corporation</t>
  </si>
  <si>
    <t>https://www.barrick.com/English/news/news-details/2018/driving-change/default.aspx</t>
  </si>
  <si>
    <t>Transport Canada</t>
  </si>
  <si>
    <t>https://www.canada.ca/en/treasury-board-secretariat/corporate/transparency/acts-regulations/canada-us-regulatory-cooperation-council/joint-forward-plan-august-2014.html</t>
  </si>
  <si>
    <t xml:space="preserve">Suncor Energy Inc. began evaluating automated haul trucks (AHTs) in oil sands mines in Fort McMurray in 2014, and intends to roll out 150 AHTs over the next six years. The AHTs, produced by Komatsu, work in an assembly line to transport oil sands for processing. </t>
  </si>
  <si>
    <t>Alberta</t>
  </si>
  <si>
    <t>Fort McMurray</t>
  </si>
  <si>
    <t>Suncor Energy Inc.</t>
  </si>
  <si>
    <t>https://sustainability.suncor.com/en/innovation/mining-technologies#autonomoushaulagesystemsahs</t>
  </si>
  <si>
    <t>Quebec</t>
  </si>
  <si>
    <t>Montreal</t>
  </si>
  <si>
    <t>Transdev</t>
  </si>
  <si>
    <t>http://transdev.ca/about/news/av-shuttle-pilot/</t>
  </si>
  <si>
    <t>Toronto</t>
  </si>
  <si>
    <t>Testing Highly Automated Vehicles in Canada - Guidelines for Trial Organizations</t>
  </si>
  <si>
    <t>This guide will help ensure trials are done safely, securely and consistently. It clarifies the roles and responsibilities of each level of government in facilitating these tests. It also promotes Canada as a leading destination for research and development of automated vehicles.</t>
  </si>
  <si>
    <t>https://www.tc.gc.ca/en/services/road/documents/19-AH-01_AUTOMATED_VEHICLES_LAYOUT_EN_R13.pdf</t>
  </si>
  <si>
    <t>Canadian Jurisdictional Guidelines for the Safe Testing and Deployment of Highly Automated Vehicles</t>
  </si>
  <si>
    <t>https://ccmta.ca/images/publications/pdf/CCMTA-AVGuidelines-sm.pdf</t>
  </si>
  <si>
    <t>https://www.tac-atc.ca/en/councils-and-committees/connected-automated-vehicles-task-force</t>
  </si>
  <si>
    <t xml:space="preserve">Safety Assessment for Automated Driving Systems in Canada </t>
  </si>
  <si>
    <t>https://www.tc.gc.ca/en/services/road/documents/tc_safety_framework_for_acv-s.pdf</t>
  </si>
  <si>
    <t>Canada's Safety Framework for Automated and Connected Vehicles</t>
  </si>
  <si>
    <t>Government of Canada AV/CV websites</t>
  </si>
  <si>
    <t>https://www.tc.gc.ca/en/services/road/innovative-technologies/automated-connected-vehicles.html</t>
  </si>
  <si>
    <t>Automated and Connected Vehicles Policy Framework for Canada</t>
  </si>
  <si>
    <t>Council of Ministers Responsible for Transportation and Highway Safety</t>
  </si>
  <si>
    <t>https://comt.ca/Reports/AVCV%20Policy%20Framework%202019.pdf</t>
  </si>
  <si>
    <t>City of Toronto</t>
  </si>
  <si>
    <t>With the help of the Government of Canada and the Government of Ontario, Ford Motor Co. announced in March, 2017 that it would establish a research and development centre in Ottawa to advance connected and automated vehicle technology. The Ontario and federal governments are contributing $102.4 million each to finance the centre.</t>
  </si>
  <si>
    <t>Ottawa</t>
  </si>
  <si>
    <t>Ford Motor Co.</t>
  </si>
  <si>
    <t>Keolis/NAVYA and Transdev/EasyMile demonstrated their autonomous shuttles in Montreal at the 2017 UITP (Union International des Transports Publics) Global Public Transit Summit.</t>
  </si>
  <si>
    <t>http://www.uitp.org/news/montreal-2017-UITP-summit</t>
  </si>
  <si>
    <t>Continental and Magna Cross-Border Demonstration</t>
  </si>
  <si>
    <t>Canadian company Magna and U.S. supplier Continental collaborated in a cross-border demonstration of partial and conditional automation.</t>
  </si>
  <si>
    <t>https://www.magna.com/docs/default-source/2017-press-releases/planet-m-detroit-windsor_cav-drive_(final-v2).pdf?sfvrsn=2</t>
  </si>
  <si>
    <t>Transdev piloted and autonomous shuttle on Parliament Hill. The route was a loop with 3 stops programmed.</t>
  </si>
  <si>
    <t>http://cutaactu.ca/en/news-media/latest-news/ottawa-autonomous-bus-demonstration-showcases-innovative-technology</t>
  </si>
  <si>
    <t>The University of Alberta was awarded funding under Transport Canada's program Advance Connectivity and Automation in the Transportation System to pilot the enhanced privacy of connected vehicle communications.</t>
  </si>
  <si>
    <t>Edmonton</t>
  </si>
  <si>
    <t>University of Alberta</t>
  </si>
  <si>
    <t>https://www.ualberta.ca/engineering/research/groups/smart-transportation/research/projects/connected-vehicles</t>
  </si>
  <si>
    <t>An autonomous security vehicle will patrol Edmonton International’s perimeter fence. The unarmed autonomous vehicle uses machine-learning to drive autonomously and can also be controlled remotely by people. The vehicle can detect human and animal activity, though will primarily be used to identify holes or damage to the fence.</t>
  </si>
  <si>
    <t>Edmonton International Airport</t>
  </si>
  <si>
    <t>https://flyeia.com/corporate/media/news/new-autonomous-security-vehicle-set-patrol-eias-perimeter-fence/</t>
  </si>
  <si>
    <t xml:space="preserve">The University of Alberta is seeking to develop an autonomous vehicle test track and test a low-speed, autonomous shuttle. More tests are planned for various locations across Alberta. </t>
  </si>
  <si>
    <t>https://www.ualberta.ca/engineering/news/2018/november/transportation-engineering-tests-driverless-shuttles-on-south-campus</t>
  </si>
  <si>
    <t>Candiac</t>
  </si>
  <si>
    <t>https://keoliscandiac.ca/en/</t>
  </si>
  <si>
    <t>British Columbia</t>
  </si>
  <si>
    <t>Vancouver</t>
  </si>
  <si>
    <t>University of British Columbia</t>
  </si>
  <si>
    <t>http://acis.ok.ubc.ca/?page_id=1257</t>
  </si>
  <si>
    <t>Kanata Autonomous Vehicle Cluster</t>
  </si>
  <si>
    <t>There are over 70 companies in Ottawa working on automated vehicle technologies, led by BlackBerry QNX. These companies are sharing their expertise, technology and intelligence to help Canada develop automated and connected vehicles. Ottawa is the first Canadian city to test vehicle communication with live city infrastructure.</t>
  </si>
  <si>
    <t>https://www.ottawaavcluster.com/</t>
  </si>
  <si>
    <t>Manitoba</t>
  </si>
  <si>
    <t>Winnipeg</t>
  </si>
  <si>
    <t>https://www.waa.ca/media/news/article/784/winnipeg-richardson-international-airport-unveils-north-america-s-first-autonomous-airport-snowplow</t>
  </si>
  <si>
    <t>The Canadian National Institute for the Blind was awarded funding under the Transport Canada program Advance Connectivity and Automation in the Transportation System to study the impacts of connected and automated vehicles on pedestrians with sight loss.</t>
  </si>
  <si>
    <t>Canadian National Institute for the Blind</t>
  </si>
  <si>
    <t>https://cnib.ca/en/blog/cnib-hopes-inform-public-policy-connected-and-autonomous-vehicles?region=on</t>
  </si>
  <si>
    <t>http://www.mto.gov.on.ca/english/vehicles/automated-vehicles.shtml</t>
  </si>
  <si>
    <t>https://www.tc.gc.ca/eng/acts-regulations/transportation-sector-regulatory-review-roadmap-policy-program-initiatives-novel-approaches.html#PPI_AVCV</t>
  </si>
  <si>
    <t>https://cutric-crituc.org/project/national-smart-vehicle-demonstration-integration-trial-phase-i/</t>
  </si>
  <si>
    <t>Keolis and NAVYA demonstrated an autonomous shuttle in Montreal at the 2017 ITS World Congress.</t>
  </si>
  <si>
    <t>https://www.keolis.com/en/montreal-keolis-autonomous-shuttle-star-uitp-summit</t>
  </si>
  <si>
    <t xml:space="preserve">The City of Calgary was awarded funding under Transport Canada's program Advance Connectivity and Automation in the Transportation System to establish a connected vehicle test-bed on 16th Avenue North. </t>
  </si>
  <si>
    <t>Calgary</t>
  </si>
  <si>
    <t>City of Calgary</t>
  </si>
  <si>
    <t>https://www.calgary.ca/Transportation/Roads/Pages/Traffic/Traffic-management/Connected-Vehicle-pilot-project.aspx</t>
  </si>
  <si>
    <t>Autonomous Snow Plow Student Competition</t>
  </si>
  <si>
    <t>Unmanned Systems Canada</t>
  </si>
  <si>
    <t>https://www.unmannedsystems.ca/news-release-carleton-team-wins-first-ever-ugv19/</t>
  </si>
  <si>
    <t>Alignment of Canada-US Safety requirements for AV/CV</t>
  </si>
  <si>
    <t>Transport Canada continues to maintain an ongoing dialogue with U.S. DOT to ensure our similar self certification models for motor vehicles remain highly aligned, as they are adapted to address AV/CV technologies.</t>
  </si>
  <si>
    <t>https://www.tc.gc.ca/eng/acts-regulations/tc-usdot-871.html</t>
  </si>
  <si>
    <t>Transport Canada's Motor Vehicle Test Centre, which is operated by PMG Technologies, does tests to ensure that vehicles comply with Canadian safety standards for motor vehicles. The centre also does research to help develop new standards.</t>
  </si>
  <si>
    <t>https://www.tc.gc.ca/en/services/road/innovative-technologies/automated-connected-vehicles/testing-research.html</t>
  </si>
  <si>
    <t>Institute for Electrification and Intelligent Transportation</t>
  </si>
  <si>
    <r>
      <t>Montreal has set up  the Electrification and Intelligent Transportation Industrial Cluster (</t>
    </r>
    <r>
      <rPr>
        <i/>
        <sz val="12"/>
        <color theme="1"/>
        <rFont val="Calibri"/>
        <family val="2"/>
      </rPr>
      <t>Grappe industriel</t>
    </r>
    <r>
      <rPr>
        <sz val="12"/>
        <color theme="1"/>
        <rFont val="Calibri"/>
        <family val="2"/>
      </rPr>
      <t>) to develop, test and promote innovation in electric and intelligent transport, including automated and connected vehicles.</t>
    </r>
  </si>
  <si>
    <t>http://ville.montreal.qc.ca/portal/page?_pageid=8957,142656519&amp;_dad=portal&amp;_schema=PORTAL</t>
  </si>
  <si>
    <t>Cooperative Truck Platooning Systems (CTPS) Testing and Guidance</t>
  </si>
  <si>
    <t>Blainville</t>
  </si>
  <si>
    <t>https://www.tc.gc.ca/eng/cooperative-truck-platooning.html</t>
  </si>
  <si>
    <t>PMG Technologies and Transport Canada are partnering to test vehicle-to-vehicle (V2V) crash avoidance and mitigation technologies in various conditions. V2V communication uses Dedicated Short-Range Communication (DSRC) radio to communicate information on the vehicle state, position and potential hazards (e.g. hard braking events, disable vehicle and slippery conditions) with other vehicles.</t>
  </si>
  <si>
    <t>The Government of Canada, Ontario and Quebec and five major technology companies are investing to create a corridor of 5G wireless test centers between Windsor and Montreal. An estimated 1000 businesses will be able to develop 5G, related technologies and products at the facilities.</t>
  </si>
  <si>
    <t>https://www.canada.ca/en/innovation-science-economic-development/news/2018/03/new-canadian-partnership-in-next-generation-wireless-technology.html</t>
  </si>
  <si>
    <t>Automotive Supplier Innovation Program</t>
  </si>
  <si>
    <t>With funding from the Government of Canada's Automotive Supplier Innovation Program, companies are developing products to enable vehicle to vehicle connectivity. Pravala Car is developing a platform that provides reliable and uninterrupted network connectivity to vehicles, in Kitchener, Ontario, and Mojio is developing cloud-connected solution to improve driver connectivity in Vancouver, British Columbia</t>
  </si>
  <si>
    <t>https://www.ic.gc.ca/eic/site/auto-auto.nsf/eng/h_am02379.html</t>
  </si>
  <si>
    <t>Fleet Forward 2020 Program</t>
  </si>
  <si>
    <t xml:space="preserve">As part of the National Research Council's (NRC) Fleet Forward 2020 Program, the NRC has tested connected vehicle technology that alerts local road traffic of an approaching train before they reach a rail grade crossing. </t>
  </si>
  <si>
    <t>National Research Council</t>
  </si>
  <si>
    <t>https://nrc.canada.ca/en/research-development/research-collaboration/programs/fleet-forward-2020-program</t>
  </si>
  <si>
    <t>Carleton University</t>
  </si>
  <si>
    <t>https://carleton.ca/auto/</t>
  </si>
  <si>
    <t>A group of Carleton University students is working with Transport Canada and BlackBerry QNX to devise ways of thwarting potential cyber attacks against autonomous vehicles</t>
  </si>
  <si>
    <t>https://carleton.ca/auto/research-areas/cybersecurity/</t>
  </si>
  <si>
    <t>https://www.investottawa.ca/ottawal5-about/</t>
  </si>
  <si>
    <t>General Motors Markham Technical Centre</t>
  </si>
  <si>
    <t>General Motors' Technical Center focuses on: autonomous vehicle software and controls, active safety, vehicle dynamics technology, infotainment and connected vehicle technologies. These are vital areas for the development of connected, automated and shared vehicles and mobility systems.</t>
  </si>
  <si>
    <t>Markham</t>
  </si>
  <si>
    <t>General Motors Co.</t>
  </si>
  <si>
    <t>https://gmauthority.com/blog/gm/gm-facilities/gm-canada-facilities/gm-technical-center-markham-ontario-canada/</t>
  </si>
  <si>
    <t>iCity Centre for Automated and Transformative Transportation Systems (iCity-CATTS)</t>
  </si>
  <si>
    <t>https://uttri.utoronto.ca/research/research-groups/icitycattshome/</t>
  </si>
  <si>
    <t>Uber</t>
  </si>
  <si>
    <t>https://www.marsdd.com/service/avin-at-mars/</t>
  </si>
  <si>
    <t>Municipal Alliance for Connected and Autonomous Vehicles in Ontario (MACAVO)</t>
  </si>
  <si>
    <t>Ontario Good Roads Association</t>
  </si>
  <si>
    <t>Oshawa</t>
  </si>
  <si>
    <t>https://ace.ontariotechu.ca/index.php</t>
  </si>
  <si>
    <t>Waterloo Centre for Automotive Research (WatCAR)</t>
  </si>
  <si>
    <t>Waterloo</t>
  </si>
  <si>
    <t>University of Waterloo</t>
  </si>
  <si>
    <t>https://uwaterloo.ca/centre-automotive-research/</t>
  </si>
  <si>
    <t>https://openhdmaps.communitech.ca/</t>
  </si>
  <si>
    <t>Stratford</t>
  </si>
  <si>
    <t>https://www.avinhub.ca/demonstration-zone/</t>
  </si>
  <si>
    <t>Hamilton</t>
  </si>
  <si>
    <t>Windsor</t>
  </si>
  <si>
    <t>https://www.wavin.ca/</t>
  </si>
  <si>
    <t>National Research Council Canada collaborative open space for manufacturing and automotive innovation</t>
  </si>
  <si>
    <t>London</t>
  </si>
  <si>
    <t>https://nrc.canada.ca/en/research-development/nrc-facilities/manufacturing-automotive-innovation-hub-research-facility</t>
  </si>
  <si>
    <t>Saskatchewan</t>
  </si>
  <si>
    <t>Regina</t>
  </si>
  <si>
    <t>Saskatoon</t>
  </si>
  <si>
    <t>https://www.edmonton.ca/city_government/initiatives_innovation/automated-vehicles.aspx | https://www.calgary.ca/Transportation/TP/Documents/strategy/Low-Speed-Autonomous-Shuttle-Project.pdf</t>
  </si>
  <si>
    <t xml:space="preserve">ACTIVE-AURORA
</t>
  </si>
  <si>
    <t>Durham</t>
  </si>
  <si>
    <t>https://ace.ontariotechu.ca/autonomous/index.php</t>
  </si>
  <si>
    <t>https://www.citm.ca/</t>
  </si>
  <si>
    <t>AV/CV Watch</t>
  </si>
  <si>
    <t>Enhanced Road Safety Transfer Payment Program</t>
  </si>
  <si>
    <t>Budget 2019 committed new resources for Transport Canada's Road Safety Transfer Payment Program.  These resources will support provinces and territories in working towards aligned road safety requirements,  including for the use of automated and connected vehicles. Funding will also be made available to other stakeholders, such as academia and industry associations, to identify innovative road safety options, including for emerging technologies.</t>
  </si>
  <si>
    <t>https://www.tc.gc.ca/eng/acts-regulations/transportation-sector-regulatory-review-roadmap-policy-program-initiatives-novel-approaches.html#transfer-payment-program</t>
  </si>
  <si>
    <t>Work to implement new compliance and enforcement provisions set out in Bill S-2 with respect to Consent Agreements (guidelines); AMPs and Information Gathering (establishing internal policies, drafting instructions, etc.)</t>
  </si>
  <si>
    <t>https://lop.parl.ca/sites/PublicWebsite/default/en_CA/ResearchPublications/LegislativeSummaries/421S2E</t>
  </si>
  <si>
    <t xml:space="preserve">Transport Canada is working with US and international counterparts to develop standardized global test scenarios/ use cases for automated vehicles. This work will focus on establishing objective performance-based tests and criteria to precisely and reliably quantify automated driving system safety. The procedures will include specifications for vehicle instrumentation, test targets, and infrastructure requirements. Our initial focus will be on test-track scenarios using available crash avoidance and driver assistance systems. </t>
  </si>
  <si>
    <t>Transport Canada is conducting simulator research to identify practical methods of systematically, objectively, and reliably assessing the safety of driver interactions with AV/CVs. This work is being done in coordination with other international research groups.</t>
  </si>
  <si>
    <t>Transport Canada is conducting research to update Canadian Standards and Regulations to address AV/CV. Activities includeV2X safety regulations; Bill S-2 exemptions; and researching ADAS features such as collision mitigation and avoidance systems (e.g. automatic emergency braking and automatically commanded steering functions); improving cyclist and pedestrian safety through collision warning technologies, lane departure systems, lane keep assistance, and automatic parking.</t>
  </si>
  <si>
    <t xml:space="preserve">Transport Canada is conducting various research projects to analyze considerations for AV/CV cyber security (e.g. rental vehicles and passenger fleets; commercial motor vehicles; and first response activities).  </t>
  </si>
  <si>
    <t>Automated and Connected Vehicles Gateway</t>
  </si>
  <si>
    <t>Collision Investigation Protocols</t>
  </si>
  <si>
    <t>Transport Canada is developing a series of protocols to facilitate the investigation of collisions involving AV/CVs and the retrieval of electronic data from these vehicles.</t>
  </si>
  <si>
    <t>Driving Prosperity: The Future of Ontario’s Automotive Sector</t>
  </si>
  <si>
    <t>https://www.ontario.ca/page/driving-prosperity-future-ontarios-automotive-sector</t>
  </si>
  <si>
    <t>Greater Golden Horseshoe Transportation Plan</t>
  </si>
  <si>
    <t>https://www.gghtransport2051.ca/</t>
  </si>
  <si>
    <t xml:space="preserve">Preferred Corridor for Testing of Autonomous Vehicles and Related Technologies </t>
  </si>
  <si>
    <t>https://www.ogra.org/images/eBlast/HeadsUp_Alert/HTMLs/Ottawa_WindsorCorridor/OGRA_eBlast_Heads%20Up%20Alert_Windsor%20Ottawa.html</t>
  </si>
  <si>
    <t>https://www.toronto.ca/services-payments/streets-parking-transportation/automated-vehicles/automated-vehicles-pilot-projects/automated-shuttle-trial/</t>
  </si>
  <si>
    <t>City of Hamilton</t>
  </si>
  <si>
    <t>https://pub-hamilton.escribemeetings.com/FileStream.ashx?DocumentId=209505 (page 446 of 513 in PDF)</t>
  </si>
  <si>
    <t>Communication</t>
  </si>
  <si>
    <t>Collaboration</t>
  </si>
  <si>
    <t>Funding</t>
  </si>
  <si>
    <t>Guidance</t>
  </si>
  <si>
    <t>Legal or Regulatory</t>
  </si>
  <si>
    <t>Policy or Strategy</t>
  </si>
  <si>
    <t>Research and Development</t>
  </si>
  <si>
    <t xml:space="preserve">The Canadian Urban Transit Research &amp; Innovation Consortium (CUTRIC) was awarded funding under the Transport Canada program Advance Connectivity and Automation in the Transportation System to study the exploration of the integration of automated and electric transit shuttles in nine communities across Canada  </t>
  </si>
  <si>
    <t>Corridor or Area Application</t>
  </si>
  <si>
    <t>Start Date</t>
  </si>
  <si>
    <t>End Date</t>
  </si>
  <si>
    <t>n/a</t>
  </si>
  <si>
    <t>?</t>
  </si>
  <si>
    <t>TBD</t>
  </si>
  <si>
    <t>Canada</t>
  </si>
  <si>
    <t>Jurisdiction</t>
  </si>
  <si>
    <t>Alberta + British Columbia</t>
  </si>
  <si>
    <t>Ontario + Quebec</t>
  </si>
  <si>
    <t>Sector</t>
  </si>
  <si>
    <t>Sarnia + Windsor</t>
  </si>
  <si>
    <t>Regina + Saskatoon</t>
  </si>
  <si>
    <t>Edmonton + Vancouver</t>
  </si>
  <si>
    <t>Not-for-profit</t>
  </si>
  <si>
    <t>Keolis + NAVYA</t>
  </si>
  <si>
    <t>Continental + Magna</t>
  </si>
  <si>
    <t>Post-secondary</t>
  </si>
  <si>
    <t>City of Candiac</t>
  </si>
  <si>
    <t>Province of Ontario</t>
  </si>
  <si>
    <t>Canadian Urban Transit Research and Innovation Consortium</t>
  </si>
  <si>
    <t>Innovation, Science and Economic Development Canada + Transport Canada</t>
  </si>
  <si>
    <t>Ville de Montréal</t>
  </si>
  <si>
    <t>Government of Canada + Province of Ontario + Province of Quebec + others</t>
  </si>
  <si>
    <t>Autonomous Vehicle Innovation Network</t>
  </si>
  <si>
    <t>University of Toronto</t>
  </si>
  <si>
    <t>City of Regina + City of Saskatoon</t>
  </si>
  <si>
    <t>City of Saskatoon</t>
  </si>
  <si>
    <t>Government of Canada + Province of Alberta + Province of British Columbia + others</t>
  </si>
  <si>
    <t>CSA Group</t>
  </si>
  <si>
    <t>Type</t>
  </si>
  <si>
    <t>The Canada-United States Regulatory Cooperation Council Joint Forward Plan August 2014 includes coordination on V2V and V2I communications technology.</t>
  </si>
  <si>
    <t>Barrick Gold Corporation uses semi-autonomous and autonomous underground equipment at a mine. Semi-autonomous haulers and loaders are controlled from a tele-remote station on the surface of the mine. Autonomous equipment, such as drills, are programmed by operators to follow a drill plan.</t>
  </si>
  <si>
    <t>Regulatory Reform Agenda announced in Budget 2018 includes the transportation sector and specifically mentions CAVs.</t>
  </si>
  <si>
    <t>Canadian Council of Motor Transport Administrators</t>
  </si>
  <si>
    <t>The framework outlines a clear policy vision for how Transport Canada will work with provinces and territories, industry and others to support the safe testing and deployment of automated and connected vehicles on public roads. It will be subject to updates in the future as required.</t>
  </si>
  <si>
    <t xml:space="preserve">The Government of Canada's Automated and Connected Vehicle website provides the public with a general overview of AV/CVs and driver assistance technologies, and includes references to key Government of Canada policy documents and resources. </t>
  </si>
  <si>
    <t>With financial support from the Government of Quebec, Keolis Canada, the City of Candiac, NAVYA, the Cluster for Electric and Smart Transportation (Propulsion Québec) and the Technopôle IVÉO piloted a 100% electric and autonomous shuttle on public roads. The route in Candiac was 2 km long, running between a large public transit hub, city hall and local businesses. The bus did not operate during the winter months.</t>
  </si>
  <si>
    <t xml:space="preserve">Testing of a self-driving snowplow began operation away from runways. This is the first automated snowplow in North America. </t>
  </si>
  <si>
    <t>Ontario's Ministry of Transportation was awarded funding under Transport Canada's Advance Connectivity and Automation in the Transportation System program to support planning and capacity building for connected and automated vehicles in the Greater Toronto and Hamilton Area and Waterloo corridor.</t>
  </si>
  <si>
    <t>Regina City Council voted to prepare the city for automated vehicles. City administration planned to track automated vehicle research and report back to the council in 2019.</t>
  </si>
  <si>
    <t>The cities of Saskatoon and Regina have started discussions with SaskTech, a group of Saskatchewan technology companies that hope to create a test bed for automated and connected vehicles operating under extreme weather conditions in rural and small urban environments.</t>
  </si>
  <si>
    <t>The City of Saskatoon was awarded funding under Transport Canada's Advance Connectivity and Automation in the Transportation System program to study capacity building on connected and automated vehicles.</t>
  </si>
  <si>
    <t>Transport Canada produces a biweekly newsletter for government audiences on the latest AV/CV news highlighting: recent developments in AV/CV policy both in Canada and abroad; latest AV/CV news from industry; as well as feature articles on relevant AV/CV topics.</t>
  </si>
  <si>
    <t xml:space="preserve">In an effort to better understand the ethical dimensions at play within the context of AV/CVs, Transport Canada partnered with the University of Ottawa to undertake research and produce a series of policy provocation papers. It plans to conduct further research to determine if and how guidance on ethical design principles and methods could be incorporated into its suite of non-regulatory tools. </t>
  </si>
  <si>
    <t>Transport Canada contracted with the National Research Council to conduct a literature review of AV consumer awareness efforts taking place internationally to gauge how much the general public understands about AV technologies and what types of tools/resources stakeholders are utilizing to educate the public on this topic. This will help to inform future programming by TC on this issue.</t>
  </si>
  <si>
    <t xml:space="preserve">An online platform of Transport Canada that facilitates collaboration between technical and non-technical experts to help identify new combinations of ideas and practices. The Gateway aims to build a network of professionals in the federal government and beyond to share information and connect with subject matter experts across functional communities. </t>
  </si>
  <si>
    <t>Ontario's Ministry of Transportation is preparing a new long-range transportation plan for the Greater Golden Horseshoe (GGH), to ensure future mobility for people and goods in this rapidly growing region. The Ministry is using a scenario approach to forecasting to 2051 to assess the potential impacts of connected and automated vehicles. Based on these findings, potential policies would be identified for CV/AV implementation in the GGH.</t>
  </si>
  <si>
    <t>Community</t>
  </si>
  <si>
    <t>Winnipeg Richardson International Airport</t>
  </si>
  <si>
    <t xml:space="preserve">https://www.budget.gc.ca/2018/home-accueil-en.html </t>
  </si>
  <si>
    <t>Ford Motor Co. Research and Engineering Centre</t>
  </si>
  <si>
    <t>Motor Vehicle Safety Act amendments</t>
  </si>
  <si>
    <t>Evolution of Networking Services through a Corridor in Quebec and Ontario for Research and Innovation (ENCQOR)</t>
  </si>
  <si>
    <t>Province of Manitoba</t>
  </si>
  <si>
    <t xml:space="preserve">http://web2.gov.mb.ca/bills/42-2/b023e.php </t>
  </si>
  <si>
    <t>The Canadian Council of Motor Transport Administrators (CCMTA) worked with Transport Canada and provincial/territorial road transportation officials to develop these guidelines. The document advances a consistent approach to automated and connected vehicle policy across jurisdictions (federal, provincial/territorial and municipal/local), and advises on policy, regulatory and administrative issues jurisdictions may need to consider as they support these technologies.</t>
  </si>
  <si>
    <t xml:space="preserve">Transport Canada developed a voluntary policy tool to help developers review the safety of new automated vehicles they intend to manufacture, import, operate and/or sell in Canada. It addresses safety issues not covered under current regulations and will be subject to updates in the future as required. The document is closely aligned with similar policies and guidance from other countries, including the United States. </t>
  </si>
  <si>
    <t>Toronto Transportation Services has pledged support for iCity-CATTS. Researchers at the University of Toronto centre will study how emerging transportation technologies, like connected and automated vehicles, will impact individuals' transportation choices, new mobility services, and how cities can prepare to reap the benefits.</t>
  </si>
  <si>
    <t>MACAVO is an alliance of municipal transportation leaders dedicated to preparing for autonomous vehicles. Organized by the Ontario Good Roads Association, it allows members to learn from each other, coordinate research, testing, and support the connected and automated vehicle industry in Ontario.</t>
  </si>
  <si>
    <t>The Stratford Demonstration Zone is a site where Ontario-based companies with automated and connected vehicle technologies can test and show innovative products to current and potential customers and partners, such as automotive suppliers, manufacturers, and original equipment manufacturers (OEMs).  The Automotive Parts Manufacturer's Association (APMA) operates the Demonstration Zone on behalf of AVIN. This controlled environment uses vehicle platforms such as city buses, fleet vehicles and OEM vehicles, while operating according to federal and provincial laws and regulations.</t>
  </si>
  <si>
    <t>CSA Group was awarded funding under the Transport Canada  Advance Connectivity and Automation in the Transportation System program to develop guidelines and a standardization roadmap for the safe deployment of connected and automated vehicle technologies in Canada.</t>
  </si>
  <si>
    <t xml:space="preserve">Transport Canada circulated a discussion paper seeking stakeholder views on potential cyber security approaches for AV/CVs in areas such as legislation and regulations; standards; guidance; information sharing; education and training; and testing and research. The feedback received will inform the development of guidelines as well as Transport Canada's forward-looking cyber security approach. </t>
  </si>
  <si>
    <t>Transportation Association of Canada</t>
  </si>
  <si>
    <t>University of Ontario Institute of Technology</t>
  </si>
  <si>
    <t xml:space="preserve">Transport Canada is developing an approach to guide stakeholders in ensuring cyber security practices are incorporated into the design and deployment of AV/CVs. Initiatives may include stakeholder engagement with all levels of government and industry, development of flexible policies, guidance and non-regulatory tools, such as Canada-wide cyber security guidance for AV/CVs.  </t>
  </si>
  <si>
    <t xml:space="preserve">Transport Canada participates in international forums to develop legal frameworks, guidance, standards and recommendations and share best practices regarding the safe testing and deployment of AV/CVs. This includes the UN Global Forum for Road Traffic Safety (Working Party 1) where it works with other countries to develop resolutions that include recommendations for automated driving systems and users of AV/CVs in relation to international road traffic conventions. Transport Canada also participates in working groups under the World Forum for Harmonization of Vehicle Regulations  (Working Party 29) to develop international standards for AV/CVs, and in working groups under various international standards organizations. Examples include SAE Safety and Human Factors;  ISO TC 204 WG14 Vehicle Roadway Warning and Control Systems; ISO TC 22 SC 13 WG 8 Vehicle Ergonomics - HMI. </t>
  </si>
  <si>
    <t>Over 5,500 kilometres of preferred municipal roadways were identified for automated vehicle testing in 33 municipalities between Windsor and Ottawa. The goal is to attract and retain automated vehicle-related talent and industry. Other opportunities include:
- Ability to establish local policies that allow for seamless flow of AV traffic 
- Ability to collectively test critical infrastructure technologies along the corridor
- Ability to pool funds together and carry out large exercises that could not be done single-handedly
- Ability to work closely and directly with AV stakeholder groups and solve problems together
- Ability to collectively educate citizens</t>
  </si>
  <si>
    <t>Transdev tested a 12-passenger automated bus by shuttling tourists from metro station to the Biodome, the Planetarium, and other stops at Montreal's Olympic Park.</t>
  </si>
  <si>
    <t>City of Calgary + City of Edmonton</t>
  </si>
  <si>
    <t>Calgary + Edmonton</t>
  </si>
  <si>
    <t>Motor Vehicle Safety Act amendments give Transport Canada flexibility to adapt regulations to new technologies more easily and make our exemption process more efficient. This facilitates the adoption of new safety features, new kinds of vehicles and new technologies.</t>
  </si>
  <si>
    <t>City of Regina</t>
  </si>
  <si>
    <t>The Automated and Connected Vehicles Policy Framework for Canada will help us advance shared objectives and strengthen partnerships between governments, industry and academia, as we: promote, test and invest in these technologies, and achieve a safer, more efficient and innovative transportation system. The Council of Ministers of Transportation and Highway Safety endorsed the framework in January 2019.</t>
  </si>
  <si>
    <t>Edmonton residents tested an electric and automated shuttle known as ELA in three neighbourhoods across the city. Calgary residents travelling from the Calgary Zoo LRT station to the TELUS Spark Science Centre took part in a similar test. The City of Calgary was awarded funding under the Transport Canada program Advance Connectivity and Automation in the Transportation System.</t>
  </si>
  <si>
    <t xml:space="preserve">This report sets out a 10-year vision for how industry, the research and education sector, and all three levels of government can work together to strengthen the competitiveness of Ontario's auto sector. Phase one consists of immediate action items. Phase two will will address longer-term challenges and opportunities. CV/AVs feature prominently in phase one. </t>
  </si>
  <si>
    <t>A Canadian student competition to develop and test a model of an automated snow plow was held in Ottawa. The contest was organized by Unmanned Systems Canada, sponsored by Transport Canada, and was held at the new Ottawa AV/CV test track.</t>
  </si>
  <si>
    <t xml:space="preserve">Transport Canada conducted public opinion research to assess Canadians’ awareness and knowledge of AV/CV technologies, to help inform Transport Canada and relevant stakeholders on the types of tools, resources and forums they should produce to educate the public on this issue and promote motor vehicle safety. Transport Canada will look to develop additional programming, in collaboration with CCMTA partners and other stakeholders, to support consumer awareness of new vehicle technologies </t>
  </si>
  <si>
    <t>Transport Canada has conducted CTPS tests with the National Research Council, Auburn University, FPInnovations and others. The research will assess safety risks associated with the CTPS operations in Canada and identify best practices for CTPS use. Transport Canada will also develop a research/discussion paper on CTPS safety which explores minimum safety requirements for CTPS operations in Canada based on international best practices and TC's CTPS testing on-track and on-road, and explores the feasibility of testing and operating CTPS systems on Canadian roadways in diverse climate conditions.</t>
  </si>
  <si>
    <t>The Transportation Association of Canada (TAC) created the CAV Task Force as a forum for dialogue and collaboration among transportation system owner-operators, regulatory bodies, private businesses, industry organizations and academia. Its overarching purpose is to help TAC members respond to and benefit from the development and application of AV/CV technologies, with an emphasis on optimizing outcomes for public health and safety, mobility, economic prosperity and environmental sustainability in urban and rural communities</t>
  </si>
  <si>
    <t xml:space="preserve">The Southwest Ontario RTDS partners include Windsor Essex Economic Development Corporation (WEEDC) in collaboration with University of Windsor, St. Clair College, City of Windsor, and WETech Alliance. A unique focus area is cross-border technologies. </t>
  </si>
  <si>
    <t xml:space="preserve">The Waterloo RTDS partners include Communitech in collaboration with the University of Waterloo, Waterloo Region Economic Development Corporation and Canada's Open Data Exchange. Unique focus areas include high-definition mapping and localization. </t>
  </si>
  <si>
    <t xml:space="preserve">The Durham RTDS partners include Spark Centre in collaboration with the University of Ontario Institute of Technology (UOIT), UOIT’s Automotive Centre of Excellence (ACE), Durham College and the Region of Durham. Unique focus areas include human machine interface (HMI) and user experience. </t>
  </si>
  <si>
    <t>The Toronto Region RTDS partners include MaRS Discovery District in collaboration with the University of Toronto, Ryerson University and York University. Unique focus areas include artificial intelligence for connected and autonomous vehicles.</t>
  </si>
  <si>
    <t>The Hamilton RTDS partners include Innovation Factory in collaboration with McMaster University, Mohawk College and the City of Hamilton. Unique focus areas include multimodal and integrated mobility.</t>
  </si>
  <si>
    <t xml:space="preserve">The Waterloo Centre for Automotive Research (WatCAR) focuses on collaborative research in automotive and transportation systems, facilitating relations between the automotive industry and University of Waterloo researchers. With five major areas of expertise, there are 125 faculty researchers leading the largest university-based automotive activity in the country. Its work is to enhance vehicles, components and materials with new approaches and integration of innovative technologies. </t>
  </si>
  <si>
    <t>Manitoba's Vehicle Technology Testing Act would create a framework to enable testing of automated and connected vehicle technologies, among others. Before the province can authorize testing, it would develop regulations and a permitting system in consultation with stakeholders. The bill also amends The Manitoba Public Insurance (MPI) Corporation Act and The Insurance Act concerning registration and insurance requirements for vehicle testing organizations.</t>
  </si>
  <si>
    <t xml:space="preserve">This National Research Council Canada open space helps Canadian automotive manufacturers adopt advanced manufacturing approaches, including mass customization, process industrialization, data-driven factory automation, manufacturing with new materials, and other new vehicle technologies. The space will develop new ways to enable digital factories (“Industry 4.0”) that will produce transportation technologies such as automated and connected vehicles. </t>
  </si>
  <si>
    <t>Transport Canada is developing  guidance for safety factors unique to automated shuttle trials based on international and domestic best practices and lessons learned.  The guidance will outline safety measures that can help manage risks posed by new vehicle types and the transportation of passengers during automated shuttle trials. They will also serve as a resource for trial organizations, as well as provincial/territorial and municipal governments to consider as they approve trials within their jurisdictions.</t>
  </si>
  <si>
    <t>The Ottawa RTDS partners include Invest Ottawa, Carleton University, University of Ottawa, Algonquin College and the City of Ottawa. Unique focus areas of Ottawa L-5 include vehicular networks and communications; it has two test tracks that boast the first integrated automated and connected vehicle test environment of its kind, with V2X connectivity including GPS, DSRC, Wi-Fi, 4G/LTE and 5G. The private test track is 16 km long and designed for pre-commercial development, testing, validation, and demonstration of automated and connected technologies. The public test track uses 9 km of public roads.</t>
  </si>
  <si>
    <t>The Autonomous Vehicle Innovation Network (AVIN) initiative is funded by the Government of Ontario. It supports the commercialization of best-in-class, made-in-Ontario solutions, and helps Ontario’s transportation systems adapt to emerging technologies. AVIN is administered by Ontario Centres of Excellence (OCE). It comprises five distinct programs and a central hub that supports the delivery of AVIN programming and acts as a focal point to help coordinate activities among Ontario's CV/AV ecosystem. The AVIN programs are: AV Research and Development Partnership Fund, Talent Development, Demonstration Zone, Regional Technology Development Sites, and WinterTech AV Development.</t>
  </si>
  <si>
    <t>ACE is the first independent testing and research centre of its kind in Canada, owned and operated by the University of Ontario Institute of Technology (UOIT). It is a multi-purpose centre of about 16,300 square metres divided into two sections: a core research facility, and an integrated research and training facility. It was developed in partnership with UOIT, General Motors of Canada, the Government of Ontario, the Government of Canada and the Partners for the Advancement of Collaborative Engineering Education (PACE). It is a suitable place to test alternative fuel and hybrid and electric vehicles.</t>
  </si>
  <si>
    <t>The Natural Sciences and Engineering Research Council of Canada awarded $25,000 to Carleton University to research multi-agent reinforcement learning for autonomous vehicles</t>
  </si>
  <si>
    <t>The Natural Sciences and Engineering Research Council of Canada awarded $31,000 to the University of British Columbia to research and develop safe and robust autonomous vehicle technology.</t>
  </si>
  <si>
    <t>Following Hamilton’s designation as a regional testing site by Ontario’s Autonomous Vehicle Innovation Network (AVIN) in 2018, the city will open a test zone for start-ups and local partners to test connected and autonomous systems and interactions on five main streets in a two-square-km area. Tests will focus on car interactions with other vehicles, pedestrians and cyclists, as well as noise tracking technology and smart traffic signals.</t>
  </si>
  <si>
    <t>The City or Toronto, Toronto Transit Commission (TTC), and Metrolinx are planning a trial public transit service to connect local residents to and from Rouge Hill GO station. The temporary service would use a small state-of-the-art electric shuttle running a route set through residential streets not  served by conventional transit. The automated shuttle would be mostly self-driving, with an on-board human attendant at all times. The project is supported by funding under the Transport Canada program Advance Connectivity and Automation in the Transportation System.</t>
  </si>
  <si>
    <t>https://www.toronto.ca/wp-content/uploads/2020/02/7ec4-TS_AV-Tactical-Plan_Technical-Report.pdf</t>
  </si>
  <si>
    <t>The Automated Vehicles Tactical Plan provides a path to prepare the City of Toronto for the introduction of highly automated (or driverless) vehicles on city streets, in public transit, and in the delivery of municipal services.  A series of 18 goals illustrate a future based on seven key directions for 2050, painting a picture of what effective integration of AVs could look like. The actions required to achieve those goals are identified as tactics, with a proposed level of progress to be reached over the next three years. Tactics regarding the potential use of automated vehicles in City operations is also included.</t>
  </si>
  <si>
    <t>Getting Ready for Autonomy: AVs for Safe, Clean and Inclusive Mobility in the Toronto Region</t>
  </si>
  <si>
    <t>Toronto Region Board of Trade</t>
  </si>
  <si>
    <t>The Toronto Region BOT report was completed to increase awareness of the work in region already being done by AV companies, and to recommend actions including designation of Highway 407 as the “AV Highway of the Americas,” which would allow AV companies to test vehicles and infrastructure on a level that would otherwise be impossible.</t>
  </si>
  <si>
    <t>http://readyforautonomy.trbot.ca/</t>
  </si>
  <si>
    <t>http://ville.montreal.qc.ca/portal/page?_pageid=8957,143244932&amp;_dad=portal&amp;_schema=PORTAL</t>
  </si>
  <si>
    <t>Montreal put in place a pilot in mixed traffic on public streets, with DSRC communication between the EasyMile/Transdev shuttle and traffic signal controllers at many intersections.</t>
  </si>
  <si>
    <t>The Region of Durham and Town of Whitby are working with PWT and SmartCone to have an automated shuttle operate in mixed traffic on public roads beginning in 2020.</t>
  </si>
  <si>
    <t>Region of Durham + Town of Whitby + PWT + SmartCone</t>
  </si>
  <si>
    <t>Durham + Whitby</t>
  </si>
  <si>
    <t>CSA Group Connected and Automated Vehicle Program</t>
  </si>
  <si>
    <t>AVIN Demonstration Test Zone: Stratford</t>
  </si>
  <si>
    <t>AVIN R&amp;D Partnership Fund</t>
  </si>
  <si>
    <t>The AV R&amp;D Partnership Fund supports projects related to the development and demonstration of CV/AV technologies developed in Ontario. The fund’s objective is to foster collaborations between SMEs and larger organizations in Ontario.</t>
  </si>
  <si>
    <t>https://www.oce-ontario.org/programs/autonomous-vehicle-innovation-network-(avin)/av-research-and-development-(r-d)-partnership-fund---stream-1</t>
  </si>
  <si>
    <t>AVIN Talent Development Fund</t>
  </si>
  <si>
    <t>https://www.oce-ontario.org/programs/autonomous-vehicle-innovation-network-(avin)/autonomous-vehicle-innovation-network-(avin)-talentedge-internships</t>
  </si>
  <si>
    <t>AVIN WinterTech Development Fund</t>
  </si>
  <si>
    <t xml:space="preserve">The WinterTech Development Fund supports Ontario SMEs in the mobility space and their partners to validate, test, prototype and demonstrate new products and technologies designed to meet the unique demands of winter weather conditions. </t>
  </si>
  <si>
    <t>https://www.oce-ontario.org/programs/autonomous-vehicle-innovation-network-(avin)/autonomous-vehicle-innovation-network-(avin)-wintertech-development-program</t>
  </si>
  <si>
    <r>
      <t>The Talent Development fund provides students and recent graduates from Ontario colleges and universities with real-world industry experience, by applying their expertise, leading-edge knowledge and tools to solve industry problems related to CV/AV technologies.</t>
    </r>
    <r>
      <rPr>
        <sz val="18"/>
        <color theme="1"/>
        <rFont val="Calibri"/>
        <family val="2"/>
        <scheme val="minor"/>
      </rPr>
      <t xml:space="preserve"> </t>
    </r>
  </si>
  <si>
    <t>Ontario Regulation 306/15: Pilot Project - Automated Vehicles allows the testing of AVs on Ontario roads under certain conditions. The Ontario CV/AV Pilot Project is regularly updated through regulatory enhancements. In January 2019, three enhancements to the Automated Vehicle Pilot Regulation were made: (a) permit the public registration and use of conditionally automated vehicles (SAE Level 3) on Ontario roads, if they are originally manufactured with a driving automation system and eligible for sale in Canada; (b) permit driverless vehicle testing on public roads under strict conditions; and (c) permit cooperative truck platoon testing under strict conditions. In June 2018, Ontario enhanced the AV pilot program requirements to expand data reporting and ensure that testing is done safely.</t>
  </si>
  <si>
    <t>https://avinhub.ca/wp-content/uploads/2020/05/CAV-Readiness-Plan-Final-Report-2020-04-03-1.pdf</t>
  </si>
  <si>
    <t>Ontario Smart Mobility Readiness Forum</t>
  </si>
  <si>
    <t xml:space="preserve">https://avinhub.ca/ontario-smart-mobility-readiness-forum/ </t>
  </si>
  <si>
    <t>The Ontario Smart Mobility Readiness Forum was designed to address challenges and needs related to the adoption and readiness of CV/AVs and smart mobility technologies. Its intent is to create dialogue, discuss progress, and evaluate support mechanisms for municipalities, public sector agencies, and infrastructure owner/operators across Ontario, and supporting municipal transportation objectives.</t>
  </si>
  <si>
    <t>Uber is investing more than $200 million in a research and development facility. This branch oversees development of the artificial intelligence needed to create automated vehicles. In November 2019, Uber opened its engineering hub, also in Toronto. The engineering office is focused on designing, developing, operating, and updating Uber's infrastructure and systems.</t>
  </si>
  <si>
    <t>https://www.itworldcanada.com/article/uber-officially-opens-its-new-engineering-hub-in-toronto/423669</t>
  </si>
  <si>
    <t>https://avinhub.ca/</t>
  </si>
  <si>
    <t>Link for More Information</t>
  </si>
  <si>
    <t>AVIN: Autonomous Vehicle Innovation Network</t>
  </si>
  <si>
    <t>Autonomous security vehicle -  Edmonton International Airport</t>
  </si>
  <si>
    <t>Autonomous shuttle - Candiac, Quebec</t>
  </si>
  <si>
    <t>Artificial Intelligence Research for Autonomous Vehicles -  Carleton University</t>
  </si>
  <si>
    <t>Automated shuttle pilot project - Durham Region and Town of Whitby</t>
  </si>
  <si>
    <t>Automated transit shuttle pilot - Toronto</t>
  </si>
  <si>
    <t>Automated Vehicles Tactical Plan - Toronto</t>
  </si>
  <si>
    <t>Automotive Centre of Excellence (ACE) - University of Ontario Institute of Technology</t>
  </si>
  <si>
    <t>AVIN Regional Technology Development Site - Durham Region</t>
  </si>
  <si>
    <t>AVIN Regional Technology Development Site - Hamilton Region (Centre for Integrated Transportation and Mobility)</t>
  </si>
  <si>
    <t>AVIN Regional Technology Development Site - Ottawa Region (Ottawa L-5 Test Tracks)</t>
  </si>
  <si>
    <t>AVIN Regional Technology Development Site - Southwest Ontario</t>
  </si>
  <si>
    <t>AVIN Regional Technology Development Site - Toronto Region</t>
  </si>
  <si>
    <t>AVIN Regional Technology Development Site - Waterloo Region</t>
  </si>
  <si>
    <t>Capacity Building on Connected and Automated Vehicles - Saskatoon</t>
  </si>
  <si>
    <t>Connected and Automated Vehicles Test Bed - Hamilton</t>
  </si>
  <si>
    <t>TAC Connected &amp; Automated Vehicles Task Force (CAV Task Force)</t>
  </si>
  <si>
    <t>Connected Vehicle Privacy Pilot - University of Alberta</t>
  </si>
  <si>
    <t>Connected Vehicle Test Bed - Calgary</t>
  </si>
  <si>
    <t>Government standards and regulations for AV/CVs</t>
  </si>
  <si>
    <t>Electric automated haul trucks - Fort McMurray</t>
  </si>
  <si>
    <t xml:space="preserve">Cyber security research - Carleton University, Transport Canada and Blackberry QNX </t>
  </si>
  <si>
    <t xml:space="preserve">Cyber security research projects </t>
  </si>
  <si>
    <t>Cyber security guidance</t>
  </si>
  <si>
    <t xml:space="preserve">International engagement and international standards development for AV/CV safety </t>
  </si>
  <si>
    <t>Low-speed automated shuttle safety</t>
  </si>
  <si>
    <t>Low-speed autonomous shuttle testing - University of Alberta</t>
  </si>
  <si>
    <t>Automated Shuttle - Montreal's Olympic Park</t>
  </si>
  <si>
    <t>Ontario Automated Vehicle Pilot Program</t>
  </si>
  <si>
    <t>Public opinion research on Canadians' awareness and perception of AV/CVs</t>
  </si>
  <si>
    <t>Regulatory reform agenda in Budget 2018</t>
  </si>
  <si>
    <t>Test scenarios research for AV/CVs</t>
  </si>
  <si>
    <t>Uber Advanced Technologies Group (ATG) - Toronto</t>
  </si>
  <si>
    <t>Vehicle Technology Testing Act, Bill 23 - Manitoba</t>
  </si>
  <si>
    <t>Vehicle-to-vehicle testing</t>
  </si>
  <si>
    <t>Automated and connected vehicle test bed</t>
  </si>
  <si>
    <t>Automated snowplow - Winnipeg Richardson International Airport</t>
  </si>
  <si>
    <t>Autonomous shuttle - Montreal (ITS World Congress)</t>
  </si>
  <si>
    <t>Autonomous shuttle - Montreal (UITP)</t>
  </si>
  <si>
    <t>Autonomous shuttle - Transdev (Parliament Hill)</t>
  </si>
  <si>
    <t>Autonomous trucks in gold mine</t>
  </si>
  <si>
    <t>Autonomous vehicle research - University of British Columbia</t>
  </si>
  <si>
    <t>AV/CV consumer awareness literature review</t>
  </si>
  <si>
    <t>AV/CV cyber security discussion paper</t>
  </si>
  <si>
    <t>AV/CV ethics workshop</t>
  </si>
  <si>
    <t>AV/CV human factors research</t>
  </si>
  <si>
    <t>Bill S2 implementation</t>
  </si>
  <si>
    <t>Canada-US Regulatory Cooperation Council</t>
  </si>
  <si>
    <t>Connected and Automated Vehicles Readiness Plan Report for the Greater Toronto and Hamilton Area (GTHA) and Kitchener-Waterloo (KW) Corridor</t>
  </si>
  <si>
    <t>Electric Autonomous Shuttle (ELA) pilot project - Edmonton</t>
  </si>
  <si>
    <t>Impacts of automated vehicles on pedestrians with sight loss research</t>
  </si>
  <si>
    <t>Integrating automated shuttles</t>
  </si>
  <si>
    <t>Low-speed shuttle pilot in mixed traffic - Montreal</t>
  </si>
  <si>
    <t>New vision for the Motor Vehicle Test Centre in Blainville</t>
  </si>
  <si>
    <t>Preparing for automated vehicles - Regina</t>
  </si>
  <si>
    <t>https://community.csagroup.org/community/alternative-energy-vehicles/connected-and-automated-vehicles/pages/home</t>
  </si>
  <si>
    <t>The ACTIVE-AURORA project includes facilities to test connected and automated vehicles in both Edmonton and Vancouver. The ACTIVE component includes three Alberta Co-operative Transportation Infrastructure and Vehicular Environment test-beds, where research will explore how connected technology can enhance safety and increase traffic capacity. The AURORA component includes one on-road Automotive Test-bed for Reconfigurable and Optimized Radio Access, where innovations will be tested and commercialized. The Governments of Alberta and British Columbia are partners.</t>
  </si>
  <si>
    <t>https://www.ualberta.ca/engineering/research/groups/smart-transportation/research/projects/connected-vehicles.html</t>
  </si>
  <si>
    <t>Transport Canada-Innovation, Science and Economic Development Canada Advisory Group</t>
  </si>
  <si>
    <t>https://www.ogra.org/member-resources/committees/MACAVO.html</t>
  </si>
  <si>
    <t>Canadian Initiatives Related to Connected and Automated Vehicles, v1.2 (October 14, 2020)</t>
  </si>
  <si>
    <t xml:space="preserve">http://gazette.gc.ca/rp-pr/p2/2018/2018-03-21/html/sor-dors43-eng.html </t>
  </si>
  <si>
    <t>The Advisory Group is led by Transport Canada and Innovation, Science and Economic Development Canada (ISED) and includes representation from government, industry, academia and non-government organizations. The Advisory Group and its five sub-working groups have explored key themes related to connected and automated vehicles including safety and security, innovation and competitiveness, and social impacts and risks.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</si>
</sst>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scheme val="minor"/>
    </font>
    <font>
      <b/>
      <sz val="11"/>
      <color theme="1"/>
      <name val="Calibri (body)"/>
    </font>
    <font>
      <b/>
      <sz val="11"/>
      <color theme="1"/>
      <name val="Calibri"/>
      <family val="2"/>
      <scheme val="minor"/>
    </font>
    <font>
      <b/>
      <sz val="14"/>
      <color theme="1"/>
      <name val="Calibri"/>
      <family val="2"/>
      <scheme val="minor"/>
    </font>
    <font>
      <b/>
      <sz val="11"/>
      <color rgb="FFC00000"/>
      <name val="Calibri"/>
      <family val="2"/>
      <scheme val="minor"/>
    </font>
    <font>
      <b/>
      <sz val="12"/>
      <color theme="1"/>
      <name val="Calibri"/>
      <family val="2"/>
    </font>
    <font>
      <sz val="11"/>
      <color theme="1"/>
      <name val="Calibri"/>
      <family val="2"/>
    </font>
    <font>
      <sz val="12"/>
      <color theme="1"/>
      <name val="Calibri"/>
      <family val="2"/>
    </font>
    <font>
      <sz val="12"/>
      <name val="Calibri"/>
      <family val="2"/>
    </font>
    <font>
      <sz val="11"/>
      <name val="Calibri"/>
      <family val="2"/>
    </font>
    <font>
      <i/>
      <sz val="12"/>
      <color theme="1"/>
      <name val="Calibri"/>
      <family val="2"/>
    </font>
    <font>
      <sz val="12"/>
      <color rgb="FF000000"/>
      <name val="Calibri"/>
      <family val="2"/>
    </font>
    <font>
      <b/>
      <sz val="12"/>
      <name val="Calibri"/>
      <family val="2"/>
    </font>
    <font>
      <u/>
      <sz val="11"/>
      <color theme="10"/>
      <name val="Calibri"/>
      <family val="2"/>
      <scheme val="minor"/>
    </font>
    <font>
      <sz val="12"/>
      <color theme="1"/>
      <name val="Calibri"/>
      <family val="2"/>
      <scheme val="minor"/>
    </font>
    <font>
      <sz val="18"/>
      <color theme="1"/>
      <name val="Calibri"/>
      <family val="2"/>
      <scheme val="minor"/>
    </font>
    <font>
      <b/>
      <sz val="18"/>
      <color theme="0"/>
      <name val="Calibri"/>
      <family val="2"/>
    </font>
    <font>
      <sz val="18"/>
      <color theme="1"/>
      <name val="Calibri"/>
      <family val="2"/>
    </font>
  </fonts>
  <fills count="5">
    <fill>
      <patternFill patternType="none"/>
    </fill>
    <fill>
      <patternFill patternType="gray125"/>
    </fill>
    <fill>
      <patternFill patternType="solid">
        <fgColor theme="7" tint="0.39997558519241921"/>
        <bgColor indexed="64"/>
      </patternFill>
    </fill>
    <fill>
      <patternFill patternType="solid">
        <fgColor theme="4" tint="0.39997558519241921"/>
        <bgColor indexed="64"/>
      </patternFill>
    </fill>
    <fill>
      <patternFill patternType="solid">
        <fgColor theme="4" tint="-0.499984740745262"/>
        <bgColor indexed="64"/>
      </patternFill>
    </fill>
  </fills>
  <borders count="13">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3" fillId="0" borderId="0" applyNumberFormat="0" applyFill="0" applyBorder="0" applyAlignment="0" applyProtection="0"/>
  </cellStyleXfs>
  <cellXfs count="66">
    <xf numFmtId="0" fontId="0" fillId="0" borderId="0" xfId="0"/>
    <xf numFmtId="0" fontId="0" fillId="0" borderId="0" xfId="0" applyAlignment="1">
      <alignment horizontal="left"/>
    </xf>
    <xf numFmtId="0" fontId="0" fillId="0" borderId="0" xfId="0" applyNumberFormat="1"/>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0" fillId="0" borderId="9" xfId="0" applyBorder="1"/>
    <xf numFmtId="0" fontId="0" fillId="0" borderId="10" xfId="0" applyBorder="1"/>
    <xf numFmtId="0" fontId="0" fillId="0" borderId="11" xfId="0" applyBorder="1"/>
    <xf numFmtId="0" fontId="1" fillId="2" borderId="9" xfId="0" applyFont="1" applyFill="1" applyBorder="1" applyAlignment="1">
      <alignment horizontal="left" vertical="top" wrapText="1"/>
    </xf>
    <xf numFmtId="0" fontId="2" fillId="0" borderId="5" xfId="0" applyFont="1" applyBorder="1"/>
    <xf numFmtId="0" fontId="3" fillId="0" borderId="5" xfId="0" applyFont="1" applyBorder="1"/>
    <xf numFmtId="0" fontId="1" fillId="2" borderId="5" xfId="0" applyFont="1" applyFill="1" applyBorder="1" applyAlignment="1">
      <alignment horizontal="left" vertical="top" wrapText="1"/>
    </xf>
    <xf numFmtId="0" fontId="0" fillId="0" borderId="0" xfId="0" applyFont="1" applyFill="1" applyBorder="1"/>
    <xf numFmtId="0" fontId="4" fillId="0" borderId="0" xfId="0" applyFont="1"/>
    <xf numFmtId="0" fontId="7" fillId="0" borderId="0" xfId="0" applyFont="1" applyAlignment="1">
      <alignment vertical="top" wrapText="1"/>
    </xf>
    <xf numFmtId="0" fontId="7" fillId="0" borderId="0" xfId="0" applyFont="1" applyAlignment="1">
      <alignment horizontal="center" vertical="top" wrapText="1"/>
    </xf>
    <xf numFmtId="0" fontId="6" fillId="0" borderId="0" xfId="0" applyFont="1"/>
    <xf numFmtId="0" fontId="6" fillId="0" borderId="0" xfId="0" applyFont="1" applyFill="1"/>
    <xf numFmtId="0" fontId="9" fillId="0" borderId="0" xfId="0" applyFont="1" applyFill="1"/>
    <xf numFmtId="0" fontId="5" fillId="0" borderId="0" xfId="0" applyFont="1" applyAlignment="1">
      <alignment vertical="top" wrapText="1"/>
    </xf>
    <xf numFmtId="0" fontId="7" fillId="0" borderId="0" xfId="0" applyFont="1" applyAlignment="1">
      <alignment horizontal="center" vertical="top"/>
    </xf>
    <xf numFmtId="0" fontId="6" fillId="0" borderId="12" xfId="0" applyFont="1" applyBorder="1" applyAlignment="1">
      <alignment horizontal="center" vertical="center" wrapText="1"/>
    </xf>
    <xf numFmtId="0" fontId="7" fillId="0" borderId="5" xfId="0" applyFont="1" applyFill="1" applyBorder="1" applyAlignment="1">
      <alignment vertical="top" wrapText="1"/>
    </xf>
    <xf numFmtId="0" fontId="7" fillId="0" borderId="5" xfId="0" applyFont="1" applyBorder="1" applyAlignment="1">
      <alignment vertical="top" wrapText="1"/>
    </xf>
    <xf numFmtId="0" fontId="5" fillId="3" borderId="5" xfId="0" applyFont="1" applyFill="1" applyBorder="1" applyAlignment="1">
      <alignment horizontal="center" vertical="center" wrapText="1"/>
    </xf>
    <xf numFmtId="0" fontId="5" fillId="0" borderId="5" xfId="0" applyFont="1" applyBorder="1" applyAlignment="1">
      <alignment vertical="top" wrapText="1"/>
    </xf>
    <xf numFmtId="0" fontId="7" fillId="0" borderId="5" xfId="0" applyFont="1" applyBorder="1" applyAlignment="1">
      <alignment horizontal="center" vertical="top" wrapText="1"/>
    </xf>
    <xf numFmtId="0" fontId="7" fillId="0" borderId="5" xfId="0" applyFont="1" applyBorder="1" applyAlignment="1">
      <alignment horizontal="center" vertical="top"/>
    </xf>
    <xf numFmtId="0" fontId="13" fillId="0" borderId="5" xfId="1" applyBorder="1" applyAlignment="1">
      <alignment horizontal="center" vertical="center" wrapText="1"/>
    </xf>
    <xf numFmtId="0" fontId="12" fillId="0" borderId="5" xfId="0" applyFont="1" applyFill="1" applyBorder="1" applyAlignment="1">
      <alignment vertical="top" wrapText="1"/>
    </xf>
    <xf numFmtId="0" fontId="8" fillId="0" borderId="5" xfId="0" applyFont="1" applyFill="1" applyBorder="1" applyAlignment="1">
      <alignment vertical="top" wrapText="1"/>
    </xf>
    <xf numFmtId="0" fontId="8" fillId="0" borderId="5" xfId="0" applyFont="1" applyFill="1" applyBorder="1" applyAlignment="1">
      <alignment horizontal="center" vertical="top" wrapText="1"/>
    </xf>
    <xf numFmtId="0" fontId="7" fillId="0" borderId="5" xfId="0" quotePrefix="1" applyFont="1" applyFill="1" applyBorder="1" applyAlignment="1">
      <alignment horizontal="center" vertical="top" wrapText="1"/>
    </xf>
    <xf numFmtId="0" fontId="7" fillId="0" borderId="5" xfId="0" applyFont="1" applyFill="1" applyBorder="1" applyAlignment="1">
      <alignment horizontal="center" vertical="top" wrapText="1"/>
    </xf>
    <xf numFmtId="0" fontId="13" fillId="0" borderId="5" xfId="1" applyFill="1" applyBorder="1" applyAlignment="1">
      <alignment horizontal="center" vertical="center" wrapText="1"/>
    </xf>
    <xf numFmtId="0" fontId="6" fillId="0" borderId="5" xfId="0" applyFont="1" applyBorder="1" applyAlignment="1">
      <alignment horizontal="center" vertical="center" wrapText="1"/>
    </xf>
    <xf numFmtId="0" fontId="5" fillId="0" borderId="5" xfId="0" applyFont="1" applyFill="1" applyBorder="1" applyAlignment="1">
      <alignment vertical="top" wrapText="1"/>
    </xf>
    <xf numFmtId="0" fontId="7" fillId="0" borderId="5" xfId="0" applyFont="1" applyFill="1" applyBorder="1" applyAlignment="1">
      <alignment horizontal="center" vertical="top"/>
    </xf>
    <xf numFmtId="0" fontId="6" fillId="0" borderId="5" xfId="0" applyFont="1" applyFill="1" applyBorder="1" applyAlignment="1">
      <alignment horizontal="center" vertical="center" wrapText="1"/>
    </xf>
    <xf numFmtId="0" fontId="7" fillId="0" borderId="5" xfId="0" quotePrefix="1" applyFont="1" applyBorder="1" applyAlignment="1">
      <alignment horizontal="center" vertical="top" wrapText="1"/>
    </xf>
    <xf numFmtId="14" fontId="7" fillId="0" borderId="5" xfId="0" applyNumberFormat="1" applyFont="1" applyBorder="1" applyAlignment="1">
      <alignment horizontal="center" vertical="top" wrapText="1"/>
    </xf>
    <xf numFmtId="0" fontId="7" fillId="0" borderId="5" xfId="0" quotePrefix="1" applyFont="1" applyBorder="1" applyAlignment="1">
      <alignment horizontal="center" vertical="top"/>
    </xf>
    <xf numFmtId="15" fontId="7" fillId="0" borderId="5" xfId="0" applyNumberFormat="1" applyFont="1" applyFill="1" applyBorder="1" applyAlignment="1">
      <alignment horizontal="center" vertical="top" wrapText="1"/>
    </xf>
    <xf numFmtId="0" fontId="11" fillId="0" borderId="5" xfId="0" applyFont="1" applyBorder="1" applyAlignment="1">
      <alignment horizontal="center" vertical="top" wrapText="1"/>
    </xf>
    <xf numFmtId="15" fontId="7" fillId="0" borderId="5" xfId="0" applyNumberFormat="1" applyFont="1" applyBorder="1" applyAlignment="1">
      <alignment horizontal="center" vertical="top" wrapText="1"/>
    </xf>
    <xf numFmtId="0" fontId="14" fillId="0" borderId="5" xfId="0" applyFont="1" applyBorder="1" applyAlignment="1">
      <alignment vertical="top" wrapText="1"/>
    </xf>
    <xf numFmtId="0" fontId="13" fillId="0" borderId="5" xfId="1" applyBorder="1" applyAlignment="1">
      <alignment vertical="center" wrapText="1"/>
    </xf>
    <xf numFmtId="0" fontId="13" fillId="0" borderId="5" xfId="1" applyFill="1" applyBorder="1" applyAlignment="1">
      <alignment vertical="top" wrapText="1"/>
    </xf>
    <xf numFmtId="0" fontId="14" fillId="0" borderId="5" xfId="0" applyFont="1" applyFill="1" applyBorder="1" applyAlignment="1">
      <alignment vertical="top" wrapText="1"/>
    </xf>
    <xf numFmtId="0" fontId="13" fillId="0" borderId="5" xfId="1" applyFill="1" applyBorder="1" applyAlignment="1">
      <alignment wrapText="1"/>
    </xf>
    <xf numFmtId="0" fontId="13" fillId="0" borderId="5" xfId="1" applyFill="1" applyBorder="1" applyAlignment="1">
      <alignment horizontal="left" vertical="center" wrapText="1"/>
    </xf>
    <xf numFmtId="0" fontId="17" fillId="0" borderId="0" xfId="0" applyFont="1" applyAlignment="1">
      <alignment vertical="center"/>
    </xf>
    <xf numFmtId="0" fontId="5" fillId="0" borderId="0" xfId="0" applyFont="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Border="1" applyAlignment="1">
      <alignment horizontal="center" vertical="top"/>
    </xf>
    <xf numFmtId="0" fontId="6" fillId="0" borderId="0" xfId="0" applyFont="1" applyBorder="1" applyAlignment="1">
      <alignment horizontal="center" vertical="center" wrapText="1"/>
    </xf>
    <xf numFmtId="0" fontId="6" fillId="0" borderId="0" xfId="0" applyFont="1" applyBorder="1"/>
    <xf numFmtId="0" fontId="13" fillId="0" borderId="0" xfId="1" applyAlignment="1">
      <alignment vertical="center" wrapText="1"/>
    </xf>
    <xf numFmtId="0" fontId="16" fillId="4" borderId="5"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Initiatives per Principle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Initiatives per Principle</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388-44E7-ABCA-93F2E375C7F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388-44E7-ABCA-93F2E375C7F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388-44E7-ABCA-93F2E375C7F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388-44E7-ABCA-93F2E375C7F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388-44E7-ABCA-93F2E375C7F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388-44E7-ABCA-93F2E375C7FF}"/>
              </c:ext>
            </c:extLst>
          </c:dPt>
          <c:dLbls>
            <c:dLbl>
              <c:idx val="0"/>
              <c:tx>
                <c:rich>
                  <a:bodyPr/>
                  <a:lstStyle/>
                  <a:p>
                    <a:fld id="{4C9C7B7C-FDBC-44A1-9F66-26C18ACE2E53}" type="CATEGORYNAME">
                      <a:rPr lang="en-US"/>
                      <a:pPr/>
                      <a:t>[CATEGORY NAME]</a:t>
                    </a:fld>
                    <a:r>
                      <a:rPr lang="en-US" baseline="0"/>
                      <a:t>
</a:t>
                    </a:r>
                    <a:fld id="{946BB78E-2502-45D9-BA9F-A980462109CA}" type="VALUE">
                      <a:rPr lang="en-US" baseline="0"/>
                      <a:pPr/>
                      <a:t>[VALUE]</a:t>
                    </a:fld>
                    <a:endParaRPr lang="en-US" baseline="0"/>
                  </a:p>
                </c:rich>
              </c:tx>
              <c:dLblPos val="outEnd"/>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1388-44E7-ABCA-93F2E375C7FF}"/>
                </c:ext>
              </c:extLst>
            </c:dLbl>
            <c:dLbl>
              <c:idx val="1"/>
              <c:dLblPos val="outEnd"/>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1388-44E7-ABCA-93F2E375C7FF}"/>
                </c:ext>
              </c:extLst>
            </c:dLbl>
            <c:dLbl>
              <c:idx val="2"/>
              <c:dLblPos val="outEnd"/>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1388-44E7-ABCA-93F2E375C7FF}"/>
                </c:ext>
              </c:extLst>
            </c:dLbl>
            <c:dLbl>
              <c:idx val="3"/>
              <c:layout>
                <c:manualLayout>
                  <c:x val="-4.821454871312697E-2"/>
                  <c:y val="-8.7809312460730184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1388-44E7-ABCA-93F2E375C7FF}"/>
                </c:ext>
              </c:extLst>
            </c:dLbl>
            <c:dLbl>
              <c:idx val="4"/>
              <c:dLblPos val="outEnd"/>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1388-44E7-ABCA-93F2E375C7FF}"/>
                </c:ext>
              </c:extLst>
            </c:dLbl>
            <c:dLbl>
              <c:idx val="5"/>
              <c:layout>
                <c:manualLayout>
                  <c:x val="-1.0309279745282321E-2"/>
                  <c:y val="1.792717086834732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1388-44E7-ABCA-93F2E375C7FF}"/>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'Initiatives per Principle'!$E$2:$J$2</c:f>
              <c:strCache>
                <c:ptCount val="6"/>
                <c:pt idx="0">
                  <c:v>Safety is Our Number One Priority</c:v>
                </c:pt>
                <c:pt idx="1">
                  <c:v>We need exchanges of information to ensure AV/CVs are safe and secure</c:v>
                </c:pt>
                <c:pt idx="2">
                  <c:v>Policy and regulatory alignment is vital</c:v>
                </c:pt>
                <c:pt idx="3">
                  <c:v>We need to raise awareness of the capabilities and limitations of AV/CVs</c:v>
                </c:pt>
                <c:pt idx="4">
                  <c:v>We need to proactively prepare for the introduction of AV/CVs on public roads</c:v>
                </c:pt>
                <c:pt idx="5">
                  <c:v>Continuous collaboration is essential</c:v>
                </c:pt>
              </c:strCache>
            </c:strRef>
          </c:cat>
          <c:val>
            <c:numRef>
              <c:f>'Initiatives per Principle'!$E$10:$J$10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1388-44E7-ABCA-93F2E375C7FF}"/>
            </c:ext>
          </c:extLst>
        </c:ser>
        <c:dLbls>
          <c:showLegendKey val="0"/>
          <c:showVal val="0"/>
          <c:showCatName val="0"/>
          <c:showSerName val="0"/>
          <c:showPercent val="0"/>
          <c:showBubbleSize val="0"/>
          <c:showLeaderLines val="0"/>
        </c:dLbls>
        <c:firstSliceAng val="0"/>
      </c:pieChart>
      <c:spPr>
        <a:noFill/>
        <a:ln>
          <a:noFill/>
        </a:ln>
        <a:effectLst/>
      </c:spPr>
    </c:plotArea>
    <c:legend>
      <c:legendPos val="b"/>
      <c:layout>
        <c:manualLayout>
          <c:xMode val="edge"/>
          <c:yMode val="edge"/>
          <c:x val="7.886275123081582E-2"/>
          <c:y val="0.88304871907989435"/>
          <c:w val="0.82380731307649757"/>
          <c:h val="0.11273747408080013"/>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Initiatives per Principle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'Initiatives per Principle'!$D$3</c:f>
              <c:strCache>
                <c:ptCount val="1"/>
                <c:pt idx="0">
                  <c:v>Federal</c:v>
                </c:pt>
              </c:strCache>
            </c:strRef>
          </c:tx>
          <c:spPr>
            <a:solidFill>
              <a:schemeClr val="accent1"/>
            </a:solidFill>
            <a:ln>
              <a:noFill/>
            </a:ln>
            <a:effectLst/>
          </c:spPr>
          <c:invertIfNegative val="0"/>
          <c:cat>
            <c:strRef>
              <c:f>'Initiatives per Principle'!$E$2:$J$2</c:f>
              <c:strCache>
                <c:ptCount val="6"/>
                <c:pt idx="0">
                  <c:v>Safety is Our Number One Priority</c:v>
                </c:pt>
                <c:pt idx="1">
                  <c:v>We need exchanges of information to ensure AV/CVs are safe and secure</c:v>
                </c:pt>
                <c:pt idx="2">
                  <c:v>Policy and regulatory alignment is vital</c:v>
                </c:pt>
                <c:pt idx="3">
                  <c:v>We need to raise awareness of the capabilities and limitations of AV/CVs</c:v>
                </c:pt>
                <c:pt idx="4">
                  <c:v>We need to proactively prepare for the introduction of AV/CVs on public roads</c:v>
                </c:pt>
                <c:pt idx="5">
                  <c:v>Continuous collaboration is essential</c:v>
                </c:pt>
              </c:strCache>
            </c:strRef>
          </c:cat>
          <c:val>
            <c:numRef>
              <c:f>'Initiatives per Principle'!$E$3:$J$3</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DEF-467A-B859-3E46876DD41F}"/>
            </c:ext>
          </c:extLst>
        </c:ser>
        <c:ser>
          <c:idx val="1"/>
          <c:order val="1"/>
          <c:tx>
            <c:strRef>
              <c:f>'Initiatives per Principle'!$D$4</c:f>
              <c:strCache>
                <c:ptCount val="1"/>
                <c:pt idx="0">
                  <c:v>Provincial</c:v>
                </c:pt>
              </c:strCache>
            </c:strRef>
          </c:tx>
          <c:spPr>
            <a:solidFill>
              <a:schemeClr val="accent2"/>
            </a:solidFill>
            <a:ln>
              <a:noFill/>
            </a:ln>
            <a:effectLst/>
          </c:spPr>
          <c:invertIfNegative val="0"/>
          <c:cat>
            <c:strRef>
              <c:f>'Initiatives per Principle'!$E$2:$J$2</c:f>
              <c:strCache>
                <c:ptCount val="6"/>
                <c:pt idx="0">
                  <c:v>Safety is Our Number One Priority</c:v>
                </c:pt>
                <c:pt idx="1">
                  <c:v>We need exchanges of information to ensure AV/CVs are safe and secure</c:v>
                </c:pt>
                <c:pt idx="2">
                  <c:v>Policy and regulatory alignment is vital</c:v>
                </c:pt>
                <c:pt idx="3">
                  <c:v>We need to raise awareness of the capabilities and limitations of AV/CVs</c:v>
                </c:pt>
                <c:pt idx="4">
                  <c:v>We need to proactively prepare for the introduction of AV/CVs on public roads</c:v>
                </c:pt>
                <c:pt idx="5">
                  <c:v>Continuous collaboration is essential</c:v>
                </c:pt>
              </c:strCache>
            </c:strRef>
          </c:cat>
          <c:val>
            <c:numRef>
              <c:f>'Initiatives per Principle'!$E$4:$J$4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DEF-467A-B859-3E46876DD41F}"/>
            </c:ext>
          </c:extLst>
        </c:ser>
        <c:ser>
          <c:idx val="3"/>
          <c:order val="2"/>
          <c:tx>
            <c:strRef>
              <c:f>'Initiatives per Principle'!$D$5</c:f>
              <c:strCache>
                <c:ptCount val="1"/>
                <c:pt idx="0">
                  <c:v>Municipal</c:v>
                </c:pt>
              </c:strCache>
            </c:strRef>
          </c:tx>
          <c:spPr>
            <a:solidFill>
              <a:schemeClr val="accent4"/>
            </a:solidFill>
            <a:ln>
              <a:noFill/>
            </a:ln>
            <a:effectLst/>
          </c:spPr>
          <c:invertIfNegative val="0"/>
          <c:cat>
            <c:strRef>
              <c:f>'Initiatives per Principle'!$E$2:$J$2</c:f>
              <c:strCache>
                <c:ptCount val="6"/>
                <c:pt idx="0">
                  <c:v>Safety is Our Number One Priority</c:v>
                </c:pt>
                <c:pt idx="1">
                  <c:v>We need exchanges of information to ensure AV/CVs are safe and secure</c:v>
                </c:pt>
                <c:pt idx="2">
                  <c:v>Policy and regulatory alignment is vital</c:v>
                </c:pt>
                <c:pt idx="3">
                  <c:v>We need to raise awareness of the capabilities and limitations of AV/CVs</c:v>
                </c:pt>
                <c:pt idx="4">
                  <c:v>We need to proactively prepare for the introduction of AV/CVs on public roads</c:v>
                </c:pt>
                <c:pt idx="5">
                  <c:v>Continuous collaboration is essential</c:v>
                </c:pt>
              </c:strCache>
            </c:strRef>
          </c:cat>
          <c:val>
            <c:numRef>
              <c:f>'Initiatives per Principle'!$E$5:$J$5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3DEF-467A-B859-3E46876DD41F}"/>
            </c:ext>
          </c:extLst>
        </c:ser>
        <c:ser>
          <c:idx val="4"/>
          <c:order val="3"/>
          <c:tx>
            <c:strRef>
              <c:f>'Initiatives per Principle'!$D$7</c:f>
              <c:strCache>
                <c:ptCount val="1"/>
                <c:pt idx="0">
                  <c:v>Academia</c:v>
                </c:pt>
              </c:strCache>
            </c:strRef>
          </c:tx>
          <c:spPr>
            <a:solidFill>
              <a:schemeClr val="accent5"/>
            </a:solidFill>
            <a:ln>
              <a:noFill/>
            </a:ln>
            <a:effectLst/>
          </c:spPr>
          <c:invertIfNegative val="0"/>
          <c:cat>
            <c:strRef>
              <c:f>'Initiatives per Principle'!$E$2:$J$2</c:f>
              <c:strCache>
                <c:ptCount val="6"/>
                <c:pt idx="0">
                  <c:v>Safety is Our Number One Priority</c:v>
                </c:pt>
                <c:pt idx="1">
                  <c:v>We need exchanges of information to ensure AV/CVs are safe and secure</c:v>
                </c:pt>
                <c:pt idx="2">
                  <c:v>Policy and regulatory alignment is vital</c:v>
                </c:pt>
                <c:pt idx="3">
                  <c:v>We need to raise awareness of the capabilities and limitations of AV/CVs</c:v>
                </c:pt>
                <c:pt idx="4">
                  <c:v>We need to proactively prepare for the introduction of AV/CVs on public roads</c:v>
                </c:pt>
                <c:pt idx="5">
                  <c:v>Continuous collaboration is essential</c:v>
                </c:pt>
              </c:strCache>
            </c:strRef>
          </c:cat>
          <c:val>
            <c:numRef>
              <c:f>'Initiatives per Principle'!$E$7:$J$7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3DEF-467A-B859-3E46876DD41F}"/>
            </c:ext>
          </c:extLst>
        </c:ser>
        <c:ser>
          <c:idx val="5"/>
          <c:order val="4"/>
          <c:tx>
            <c:strRef>
              <c:f>'Initiatives per Principle'!$D$8</c:f>
              <c:strCache>
                <c:ptCount val="1"/>
                <c:pt idx="0">
                  <c:v>Public-Private</c:v>
                </c:pt>
              </c:strCache>
            </c:strRef>
          </c:tx>
          <c:spPr>
            <a:solidFill>
              <a:schemeClr val="accent6"/>
            </a:solidFill>
            <a:ln>
              <a:noFill/>
            </a:ln>
            <a:effectLst/>
          </c:spPr>
          <c:invertIfNegative val="0"/>
          <c:cat>
            <c:strRef>
              <c:f>'Initiatives per Principle'!$E$2:$J$2</c:f>
              <c:strCache>
                <c:ptCount val="6"/>
                <c:pt idx="0">
                  <c:v>Safety is Our Number One Priority</c:v>
                </c:pt>
                <c:pt idx="1">
                  <c:v>We need exchanges of information to ensure AV/CVs are safe and secure</c:v>
                </c:pt>
                <c:pt idx="2">
                  <c:v>Policy and regulatory alignment is vital</c:v>
                </c:pt>
                <c:pt idx="3">
                  <c:v>We need to raise awareness of the capabilities and limitations of AV/CVs</c:v>
                </c:pt>
                <c:pt idx="4">
                  <c:v>We need to proactively prepare for the introduction of AV/CVs on public roads</c:v>
                </c:pt>
                <c:pt idx="5">
                  <c:v>Continuous collaboration is essential</c:v>
                </c:pt>
              </c:strCache>
            </c:strRef>
          </c:cat>
          <c:val>
            <c:numRef>
              <c:f>'Initiatives per Principle'!$E$8:$J$8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3DEF-467A-B859-3E46876DD41F}"/>
            </c:ext>
          </c:extLst>
        </c:ser>
        <c:ser>
          <c:idx val="6"/>
          <c:order val="5"/>
          <c:tx>
            <c:strRef>
              <c:f>'Initiatives per Principle'!$D$9</c:f>
              <c:strCache>
                <c:ptCount val="1"/>
                <c:pt idx="0">
                  <c:v>Private</c:v>
                </c:pt>
              </c:strCache>
            </c:strRef>
          </c:tx>
          <c:spPr>
            <a:solidFill>
              <a:schemeClr val="accent1">
                <a:lumMod val="60000"/>
              </a:schemeClr>
            </a:solidFill>
            <a:ln>
              <a:noFill/>
            </a:ln>
            <a:effectLst/>
          </c:spPr>
          <c:invertIfNegative val="0"/>
          <c:cat>
            <c:strRef>
              <c:f>'Initiatives per Principle'!$E$2:$J$2</c:f>
              <c:strCache>
                <c:ptCount val="6"/>
                <c:pt idx="0">
                  <c:v>Safety is Our Number One Priority</c:v>
                </c:pt>
                <c:pt idx="1">
                  <c:v>We need exchanges of information to ensure AV/CVs are safe and secure</c:v>
                </c:pt>
                <c:pt idx="2">
                  <c:v>Policy and regulatory alignment is vital</c:v>
                </c:pt>
                <c:pt idx="3">
                  <c:v>We need to raise awareness of the capabilities and limitations of AV/CVs</c:v>
                </c:pt>
                <c:pt idx="4">
                  <c:v>We need to proactively prepare for the introduction of AV/CVs on public roads</c:v>
                </c:pt>
                <c:pt idx="5">
                  <c:v>Continuous collaboration is essential</c:v>
                </c:pt>
              </c:strCache>
            </c:strRef>
          </c:cat>
          <c:val>
            <c:numRef>
              <c:f>'Initiatives per Principle'!$E$9:$J$9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3DEF-467A-B859-3E46876DD41F}"/>
            </c:ext>
          </c:extLst>
        </c:ser>
        <c:dLbls>
          <c:showLegendKey val="0"/>
          <c:showVal val="0"/>
          <c:showCatName val="0"/>
          <c:showSerName val="0"/>
          <c:showPercent val="0"/>
          <c:showBubbleSize val="0"/>
        </c:dLbls>
        <c:gapWidth val="150"/>
        <c:overlap val="100"/>
        <c:axId val="372295664"/>
        <c:axId val="372294880"/>
      </c:barChart>
      <c:catAx>
        <c:axId val="372295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72294880"/>
        <c:crosses val="autoZero"/>
        <c:auto val="1"/>
        <c:lblAlgn val="ctr"/>
        <c:lblOffset val="100"/>
        <c:noMultiLvlLbl val="0"/>
      </c:catAx>
      <c:valAx>
        <c:axId val="372294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Number o fInitiatives</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2295664"/>
        <c:crosses val="autoZero"/>
        <c:crossBetween val="between"/>
      </c:valAx>
      <c:spPr>
        <a:noFill/>
        <a:ln>
          <a:noFill/>
        </a:ln>
        <a:effectLst/>
      </c:spPr>
    </c:plotArea>
    <c:legend>
      <c:legendPos val="r"/>
      <c:layout>
        <c:manualLayout>
          <c:xMode val="edge"/>
          <c:yMode val="edge"/>
          <c:x val="0.8536579048923989"/>
          <c:y val="0.30236974169445907"/>
          <c:w val="0.14232781421054358"/>
          <c:h val="0.3819573559609159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AV/CV Initiatives by Category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ln w="0">
                      <a:solidFill>
                        <a:schemeClr val="tx1">
                          <a:alpha val="52000"/>
                        </a:schemeClr>
                      </a:solidFill>
                    </a:ln>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'Initiatives by Category'!$B$2:$J$2</c:f>
              <c:strCache>
                <c:ptCount val="9"/>
                <c:pt idx="0">
                  <c:v>Communications</c:v>
                </c:pt>
                <c:pt idx="1">
                  <c:v>Consultation</c:v>
                </c:pt>
                <c:pt idx="2">
                  <c:v>Council/Working Group/Task Force</c:v>
                </c:pt>
                <c:pt idx="3">
                  <c:v>Guidelines</c:v>
                </c:pt>
                <c:pt idx="4">
                  <c:v>Industrial Application</c:v>
                </c:pt>
                <c:pt idx="5">
                  <c:v>Legislative/Policy/Regulatory</c:v>
                </c:pt>
                <c:pt idx="6">
                  <c:v>Pilot</c:v>
                </c:pt>
                <c:pt idx="7">
                  <c:v>R&amp;D</c:v>
                </c:pt>
                <c:pt idx="8">
                  <c:v>Integration</c:v>
                </c:pt>
              </c:strCache>
            </c:strRef>
          </c:cat>
          <c:val>
            <c:numRef>
              <c:f>'Initiatives by Category'!$B$3:$J$3</c:f>
              <c:numCache>
                <c:formatCode>General</c:formatCode>
                <c:ptCount val="9"/>
                <c:pt idx="0">
                  <c:v>0</c:v>
                </c:pt>
                <c:pt idx="1">
                  <c:v>0</c:v>
                </c:pt>
                <c:pt idx="2">
                  <c:v>0</c:v>
                </c:pt>
                <c:pt idx="3">
                  <c:v>0</c:v>
                </c:pt>
                <c:pt idx="4">
                  <c:v>5</c:v>
                </c:pt>
                <c:pt idx="5">
                  <c:v>0</c:v>
                </c:pt>
                <c:pt idx="6">
                  <c:v>0</c:v>
                </c:pt>
                <c:pt idx="7">
                  <c:v>0</c:v>
                </c:pt>
                <c:pt idx="8">
                  <c:v>0</c:v>
                </c:pt>
              </c:numCache>
            </c:numRef>
          </c:val>
          <c:extLst>
            <c:ext xmlns:c16="http://schemas.microsoft.com/office/drawing/2014/chart" uri="{C3380CC4-5D6E-409C-BE32-E72D297353CC}">
              <c16:uniqueId val="{00000000-9454-4E37-B174-49EE1D64B192}"/>
            </c:ext>
          </c:extLst>
        </c:ser>
        <c:dLbls>
          <c:dLblPos val="ctr"/>
          <c:showLegendKey val="0"/>
          <c:showVal val="1"/>
          <c:showCatName val="0"/>
          <c:showSerName val="0"/>
          <c:showPercent val="0"/>
          <c:showBubbleSize val="0"/>
        </c:dLbls>
        <c:gapWidth val="150"/>
        <c:overlap val="100"/>
        <c:axId val="372291352"/>
        <c:axId val="372292136"/>
      </c:barChart>
      <c:catAx>
        <c:axId val="372291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2292136"/>
        <c:crosses val="autoZero"/>
        <c:auto val="1"/>
        <c:lblAlgn val="ctr"/>
        <c:lblOffset val="100"/>
        <c:noMultiLvlLbl val="0"/>
      </c:catAx>
      <c:valAx>
        <c:axId val="3722921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2291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666750</xdr:colOff>
      <xdr:row>12</xdr:row>
      <xdr:rowOff>47625</xdr:rowOff>
    </xdr:from>
    <xdr:to>
      <xdr:col>10</xdr:col>
      <xdr:colOff>1076324</xdr:colOff>
      <xdr:row>41</xdr:row>
      <xdr:rowOff>133350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590550</xdr:colOff>
      <xdr:row>44</xdr:row>
      <xdr:rowOff>138112</xdr:rowOff>
    </xdr:from>
    <xdr:to>
      <xdr:col>9</xdr:col>
      <xdr:colOff>1333500</xdr:colOff>
      <xdr:row>68</xdr:row>
      <xdr:rowOff>57150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447675</xdr:colOff>
      <xdr:row>3</xdr:row>
      <xdr:rowOff>157161</xdr:rowOff>
    </xdr:from>
    <xdr:to>
      <xdr:col>9</xdr:col>
      <xdr:colOff>1104900</xdr:colOff>
      <xdr:row>26</xdr:row>
      <xdr:rowOff>171450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3" Type="http://schemas.openxmlformats.org/officeDocument/2006/relationships/hyperlink" Target="https://www.magna.com/docs/default-source/2017-press-releases/planet-m-detroit-windsor_cav-drive_(final-v2).pdf?sfvrsn=2" TargetMode="External"/><Relationship Id="rId18" Type="http://schemas.openxmlformats.org/officeDocument/2006/relationships/hyperlink" Target="https://keoliscandiac.ca/en/" TargetMode="External"/><Relationship Id="rId26" Type="http://schemas.openxmlformats.org/officeDocument/2006/relationships/hyperlink" Target="https://www.keolis.com/en/montreal-keolis-autonomous-shuttle-star-uitp-summit" TargetMode="External"/><Relationship Id="rId39" Type="http://schemas.openxmlformats.org/officeDocument/2006/relationships/hyperlink" Target="https://gmauthority.com/blog/gm/gm-facilities/gm-canada-facilities/gm-technical-center-markham-ontario-canada/" TargetMode="External"/><Relationship Id="rId21" Type="http://schemas.openxmlformats.org/officeDocument/2006/relationships/hyperlink" Target="https://www.waa.ca/media/news/article/784/winnipeg-richardson-international-airport-unveils-north-america-s-first-autonomous-airport-snowplow" TargetMode="External"/><Relationship Id="rId34" Type="http://schemas.openxmlformats.org/officeDocument/2006/relationships/hyperlink" Target="https://www.ic.gc.ca/eic/site/auto-auto.nsf/eng/h_am02379.html" TargetMode="External"/><Relationship Id="rId42" Type="http://schemas.openxmlformats.org/officeDocument/2006/relationships/hyperlink" Target="https://ace.ontariotechu.ca/index.php" TargetMode="External"/><Relationship Id="rId47" Type="http://schemas.openxmlformats.org/officeDocument/2006/relationships/hyperlink" Target="https://nrc.canada.ca/en/research-development/nrc-facilities/manufacturing-automotive-innovation-hub-research-facility" TargetMode="External"/><Relationship Id="rId50" Type="http://schemas.openxmlformats.org/officeDocument/2006/relationships/hyperlink" Target="https://community.csagroup.org/community/alternative-energy-vehicles/connected-and-automated-vehicles/pages/home" TargetMode="External"/><Relationship Id="rId55" Type="http://schemas.openxmlformats.org/officeDocument/2006/relationships/hyperlink" Target="https://www.ontario.ca/page/driving-prosperity-future-ontarios-automotive-sector" TargetMode="External"/><Relationship Id="rId63" Type="http://schemas.openxmlformats.org/officeDocument/2006/relationships/hyperlink" Target="http://ville.montreal.qc.ca/portal/page?_pageid=8957,143244932&amp;_dad=portal&amp;_schema=PORTAL" TargetMode="External"/><Relationship Id="rId68" Type="http://schemas.openxmlformats.org/officeDocument/2006/relationships/hyperlink" Target="https://www.itworldcanada.com/article/uber-officially-opens-its-new-engineering-hub-in-toronto/423669" TargetMode="External"/><Relationship Id="rId7" Type="http://schemas.openxmlformats.org/officeDocument/2006/relationships/hyperlink" Target="https://www.tac-atc.ca/en/councils-and-committees/connected-automated-vehicles-task-force" TargetMode="External"/><Relationship Id="rId71" Type="http://schemas.openxmlformats.org/officeDocument/2006/relationships/hyperlink" Target="http://gazette.gc.ca/rp-pr/p2/2018/2018-03-21/html/sor-dors43-eng.html" TargetMode="External"/><Relationship Id="rId2" Type="http://schemas.openxmlformats.org/officeDocument/2006/relationships/hyperlink" Target="https://www.canada.ca/en/treasury-board-secretariat/corporate/transparency/acts-regulations/canada-us-regulatory-cooperation-council/joint-forward-plan-august-2014.html" TargetMode="External"/><Relationship Id="rId16" Type="http://schemas.openxmlformats.org/officeDocument/2006/relationships/hyperlink" Target="https://flyeia.com/corporate/media/news/new-autonomous-security-vehicle-set-patrol-eias-perimeter-fence/" TargetMode="External"/><Relationship Id="rId29" Type="http://schemas.openxmlformats.org/officeDocument/2006/relationships/hyperlink" Target="https://www.tc.gc.ca/eng/acts-regulations/tc-usdot-871.html" TargetMode="External"/><Relationship Id="rId1" Type="http://schemas.openxmlformats.org/officeDocument/2006/relationships/hyperlink" Target="https://www.barrick.com/English/news/news-details/2018/driving-change/default.aspx" TargetMode="External"/><Relationship Id="rId6" Type="http://schemas.openxmlformats.org/officeDocument/2006/relationships/hyperlink" Target="https://ccmta.ca/images/publications/pdf/CCMTA-AVGuidelines-sm.pdf" TargetMode="External"/><Relationship Id="rId11" Type="http://schemas.openxmlformats.org/officeDocument/2006/relationships/hyperlink" Target="https://comt.ca/Reports/AVCV%20Policy%20Framework%202019.pdf" TargetMode="External"/><Relationship Id="rId24" Type="http://schemas.openxmlformats.org/officeDocument/2006/relationships/hyperlink" Target="https://www.tc.gc.ca/eng/acts-regulations/transportation-sector-regulatory-review-roadmap-policy-program-initiatives-novel-approaches.html" TargetMode="External"/><Relationship Id="rId32" Type="http://schemas.openxmlformats.org/officeDocument/2006/relationships/hyperlink" Target="https://www.tc.gc.ca/eng/cooperative-truck-platooning.html" TargetMode="External"/><Relationship Id="rId37" Type="http://schemas.openxmlformats.org/officeDocument/2006/relationships/hyperlink" Target="https://carleton.ca/auto/research-areas/cybersecurity/" TargetMode="External"/><Relationship Id="rId40" Type="http://schemas.openxmlformats.org/officeDocument/2006/relationships/hyperlink" Target="https://uttri.utoronto.ca/research/research-groups/icitycattshome/" TargetMode="External"/><Relationship Id="rId45" Type="http://schemas.openxmlformats.org/officeDocument/2006/relationships/hyperlink" Target="https://www.avinhub.ca/demonstration-zone/" TargetMode="External"/><Relationship Id="rId53" Type="http://schemas.openxmlformats.org/officeDocument/2006/relationships/hyperlink" Target="https://www.tc.gc.ca/eng/acts-regulations/transportation-sector-regulatory-review-roadmap-policy-program-initiatives-novel-approaches.html" TargetMode="External"/><Relationship Id="rId58" Type="http://schemas.openxmlformats.org/officeDocument/2006/relationships/hyperlink" Target="https://pub-hamilton.escribemeetings.com/FileStream.ashx?DocumentId=209505%20(page%20446%20of%20513%20in%20PDF" TargetMode="External"/><Relationship Id="rId66" Type="http://schemas.openxmlformats.org/officeDocument/2006/relationships/hyperlink" Target="https://www.oce-ontario.org/programs/autonomous-vehicle-innovation-network-(avin)/av-research-and-development-(r-d)-partnership-fund---stream-1" TargetMode="External"/><Relationship Id="rId5" Type="http://schemas.openxmlformats.org/officeDocument/2006/relationships/hyperlink" Target="https://www.tc.gc.ca/en/services/road/documents/19-AH-01_AUTOMATED_VEHICLES_LAYOUT_EN_R13.pdf" TargetMode="External"/><Relationship Id="rId15" Type="http://schemas.openxmlformats.org/officeDocument/2006/relationships/hyperlink" Target="https://www.ualberta.ca/engineering/research/groups/smart-transportation/research/projects/connected-vehicles" TargetMode="External"/><Relationship Id="rId23" Type="http://schemas.openxmlformats.org/officeDocument/2006/relationships/hyperlink" Target="http://www.mto.gov.on.ca/english/vehicles/automated-vehicles.shtml" TargetMode="External"/><Relationship Id="rId28" Type="http://schemas.openxmlformats.org/officeDocument/2006/relationships/hyperlink" Target="https://www.unmannedsystems.ca/news-release-carleton-team-wins-first-ever-ugv19/" TargetMode="External"/><Relationship Id="rId36" Type="http://schemas.openxmlformats.org/officeDocument/2006/relationships/hyperlink" Target="https://carleton.ca/auto/" TargetMode="External"/><Relationship Id="rId49" Type="http://schemas.openxmlformats.org/officeDocument/2006/relationships/hyperlink" Target="https://www.ualberta.ca/engineering/research/groups/smart-transportation/research/projects/connected-vehicles.html" TargetMode="External"/><Relationship Id="rId57" Type="http://schemas.openxmlformats.org/officeDocument/2006/relationships/hyperlink" Target="https://www.gghtransport2051.ca/" TargetMode="External"/><Relationship Id="rId61" Type="http://schemas.openxmlformats.org/officeDocument/2006/relationships/hyperlink" Target="https://www.toronto.ca/services-payments/streets-parking-transportation/automated-vehicles/automated-vehicles-pilot-projects/automated-shuttle-trial/" TargetMode="External"/><Relationship Id="rId10" Type="http://schemas.openxmlformats.org/officeDocument/2006/relationships/hyperlink" Target="https://www.tc.gc.ca/en/services/road/innovative-technologies/automated-connected-vehicles.html" TargetMode="External"/><Relationship Id="rId19" Type="http://schemas.openxmlformats.org/officeDocument/2006/relationships/hyperlink" Target="http://acis.ok.ubc.ca/?page_id=1257" TargetMode="External"/><Relationship Id="rId31" Type="http://schemas.openxmlformats.org/officeDocument/2006/relationships/hyperlink" Target="http://ville.montreal.qc.ca/portal/page?_pageid=8957,142656519&amp;_dad=portal&amp;_schema=PORTAL" TargetMode="External"/><Relationship Id="rId44" Type="http://schemas.openxmlformats.org/officeDocument/2006/relationships/hyperlink" Target="https://openhdmaps.communitech.ca/" TargetMode="External"/><Relationship Id="rId52" Type="http://schemas.openxmlformats.org/officeDocument/2006/relationships/hyperlink" Target="https://www.citm.ca/" TargetMode="External"/><Relationship Id="rId60" Type="http://schemas.openxmlformats.org/officeDocument/2006/relationships/hyperlink" Target="https://can01.safelinks.protection.outlook.com/?url=http%3A%2F%2Fweb2.gov.mb.ca%2Fbills%2F42-2%2Fb023e.php&amp;data=02%7C01%7CJoanna.Hazelden%40ontario.ca%7Ccf776711ccfd421dab5508d7c118ed24%7Ccddc1229ac2a4b97b78a0e5cacb5865c%7C0%7C0%7C637190185113737271&amp;sdata=BSHWt433KuGa9Nb%2Br5ozLuP9LyzBFcggJ3mO62CHkCo%3D&amp;reserved=0" TargetMode="External"/><Relationship Id="rId65" Type="http://schemas.openxmlformats.org/officeDocument/2006/relationships/hyperlink" Target="https://www.oce-ontario.org/programs/autonomous-vehicle-innovation-network-(avin)/autonomous-vehicle-innovation-network-(avin)-talentedge-internships" TargetMode="External"/><Relationship Id="rId4" Type="http://schemas.openxmlformats.org/officeDocument/2006/relationships/hyperlink" Target="http://transdev.ca/about/news/av-shuttle-pilot/" TargetMode="External"/><Relationship Id="rId9" Type="http://schemas.openxmlformats.org/officeDocument/2006/relationships/hyperlink" Target="https://www.tc.gc.ca/en/services/road/documents/tc_safety_framework_for_acv-s.pdf" TargetMode="External"/><Relationship Id="rId14" Type="http://schemas.openxmlformats.org/officeDocument/2006/relationships/hyperlink" Target="http://cutaactu.ca/en/news-media/latest-news/ottawa-autonomous-bus-demonstration-showcases-innovative-technology" TargetMode="External"/><Relationship Id="rId22" Type="http://schemas.openxmlformats.org/officeDocument/2006/relationships/hyperlink" Target="https://cnib.ca/en/blog/cnib-hopes-inform-public-policy-connected-and-autonomous-vehicles?region=on" TargetMode="External"/><Relationship Id="rId27" Type="http://schemas.openxmlformats.org/officeDocument/2006/relationships/hyperlink" Target="https://www.calgary.ca/Transportation/Roads/Pages/Traffic/Traffic-management/Connected-Vehicle-pilot-project.aspx" TargetMode="External"/><Relationship Id="rId30" Type="http://schemas.openxmlformats.org/officeDocument/2006/relationships/hyperlink" Target="https://www.tc.gc.ca/en/services/road/innovative-technologies/automated-connected-vehicles/testing-research.html" TargetMode="External"/><Relationship Id="rId35" Type="http://schemas.openxmlformats.org/officeDocument/2006/relationships/hyperlink" Target="https://nrc.canada.ca/en/research-development/research-collaboration/programs/fleet-forward-2020-program" TargetMode="External"/><Relationship Id="rId43" Type="http://schemas.openxmlformats.org/officeDocument/2006/relationships/hyperlink" Target="https://uwaterloo.ca/centre-automotive-research/" TargetMode="External"/><Relationship Id="rId48" Type="http://schemas.openxmlformats.org/officeDocument/2006/relationships/hyperlink" Target="https://www.edmonton.ca/city_government/initiatives_innovation/automated-vehicles.aspx%20|%20https:/www.calgary.ca/Transportation/TP/Documents/strategy/Low-Speed-Autonomous-Shuttle-Project.pdf" TargetMode="External"/><Relationship Id="rId56" Type="http://schemas.openxmlformats.org/officeDocument/2006/relationships/hyperlink" Target="https://www.ogra.org/images/eBlast/HeadsUp_Alert/HTMLs/Ottawa_WindsorCorridor/OGRA_eBlast_Heads%20Up%20Alert_Windsor%20Ottawa.html" TargetMode="External"/><Relationship Id="rId64" Type="http://schemas.openxmlformats.org/officeDocument/2006/relationships/hyperlink" Target="https://www.oce-ontario.org/programs/autonomous-vehicle-innovation-network-(avin)/autonomous-vehicle-innovation-network-(avin)-wintertech-development-program" TargetMode="External"/><Relationship Id="rId69" Type="http://schemas.openxmlformats.org/officeDocument/2006/relationships/hyperlink" Target="https://avinhub.ca/" TargetMode="External"/><Relationship Id="rId8" Type="http://schemas.openxmlformats.org/officeDocument/2006/relationships/hyperlink" Target="https://www.tc.gc.ca/en/services/road/documents/tc_safety_framework_for_acv-s.pdf" TargetMode="External"/><Relationship Id="rId51" Type="http://schemas.openxmlformats.org/officeDocument/2006/relationships/hyperlink" Target="https://ace.ontariotechu.ca/autonomous/index.php" TargetMode="External"/><Relationship Id="rId72" Type="http://schemas.openxmlformats.org/officeDocument/2006/relationships/printerSettings" Target="../printerSettings/printerSettings2.bin"/><Relationship Id="rId3" Type="http://schemas.openxmlformats.org/officeDocument/2006/relationships/hyperlink" Target="https://sustainability.suncor.com/en/innovation/mining-technologies" TargetMode="External"/><Relationship Id="rId12" Type="http://schemas.openxmlformats.org/officeDocument/2006/relationships/hyperlink" Target="http://www.uitp.org/news/montreal-2017-UITP-summit" TargetMode="External"/><Relationship Id="rId17" Type="http://schemas.openxmlformats.org/officeDocument/2006/relationships/hyperlink" Target="https://www.ualberta.ca/engineering/news/2018/november/transportation-engineering-tests-driverless-shuttles-on-south-campus" TargetMode="External"/><Relationship Id="rId25" Type="http://schemas.openxmlformats.org/officeDocument/2006/relationships/hyperlink" Target="https://cutric-crituc.org/project/national-smart-vehicle-demonstration-integration-trial-phase-i/" TargetMode="External"/><Relationship Id="rId33" Type="http://schemas.openxmlformats.org/officeDocument/2006/relationships/hyperlink" Target="https://www.canada.ca/en/innovation-science-economic-development/news/2018/03/new-canadian-partnership-in-next-generation-wireless-technology.html" TargetMode="External"/><Relationship Id="rId38" Type="http://schemas.openxmlformats.org/officeDocument/2006/relationships/hyperlink" Target="https://www.investottawa.ca/ottawal5-about/" TargetMode="External"/><Relationship Id="rId46" Type="http://schemas.openxmlformats.org/officeDocument/2006/relationships/hyperlink" Target="https://www.wavin.ca/" TargetMode="External"/><Relationship Id="rId59" Type="http://schemas.openxmlformats.org/officeDocument/2006/relationships/hyperlink" Target="https://www.budget.gc.ca/2018/home-accueil-en.html" TargetMode="External"/><Relationship Id="rId67" Type="http://schemas.openxmlformats.org/officeDocument/2006/relationships/hyperlink" Target="https://avinhub.ca/ontario-smart-mobility-readiness-forum/" TargetMode="External"/><Relationship Id="rId20" Type="http://schemas.openxmlformats.org/officeDocument/2006/relationships/hyperlink" Target="https://www.ottawaavcluster.com/" TargetMode="External"/><Relationship Id="rId41" Type="http://schemas.openxmlformats.org/officeDocument/2006/relationships/hyperlink" Target="https://www.marsdd.com/service/avin-at-mars/" TargetMode="External"/><Relationship Id="rId54" Type="http://schemas.openxmlformats.org/officeDocument/2006/relationships/hyperlink" Target="https://lop.parl.ca/sites/PublicWebsite/default/en_CA/ResearchPublications/LegislativeSummaries/421S2E" TargetMode="External"/><Relationship Id="rId62" Type="http://schemas.openxmlformats.org/officeDocument/2006/relationships/hyperlink" Target="https://www.toronto.ca/wp-content/uploads/2020/02/7ec4-TS_AV-Tactical-Plan_Technical-Report.pdf" TargetMode="External"/><Relationship Id="rId70" Type="http://schemas.openxmlformats.org/officeDocument/2006/relationships/hyperlink" Target="https://www.ogra.org/member-resources/committees/MACAV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activeCell="L3" sqref="L3"/>
    </sheetView>
  </sheetViews>
  <sheetFormatPr defaultRowHeight="14.5"/>
  <cols>
    <col min="1" max="1" width="8.54296875" customWidth="1"/>
    <col min="2" max="2" width="9.26953125" customWidth="1"/>
    <col min="3" max="3" width="4.1796875" customWidth="1"/>
    <col min="4" max="4" width="14.7265625" customWidth="1"/>
    <col min="5" max="5" width="15.81640625" customWidth="1"/>
    <col min="6" max="6" width="24.453125" customWidth="1"/>
    <col min="7" max="7" width="22.81640625" customWidth="1"/>
    <col min="8" max="8" width="30.453125" customWidth="1"/>
    <col min="9" max="9" width="29.26953125" customWidth="1"/>
    <col min="10" max="10" width="20.81640625" customWidth="1"/>
    <col min="11" max="11" width="20.1796875" customWidth="1"/>
    <col min="12" max="12" width="17.26953125" customWidth="1"/>
    <col min="13" max="20" width="32.7265625" bestFit="1" customWidth="1"/>
    <col min="21" max="21" width="11.26953125" bestFit="1" customWidth="1"/>
  </cols>
  <sheetData>
    <row r="1" spans="1:12">
      <c r="A1" s="19" t="s">
        <v>0</v>
      </c>
    </row>
    <row r="2" spans="1:12" ht="56">
      <c r="D2" s="17" t="s">
        <v>1</v>
      </c>
      <c r="E2" s="9" t="s">
        <v>2</v>
      </c>
      <c r="F2" s="9" t="s">
        <v>3</v>
      </c>
      <c r="G2" s="9" t="s">
        <v>4</v>
      </c>
      <c r="H2" s="9" t="s">
        <v>5</v>
      </c>
      <c r="I2" s="9" t="s">
        <v>6</v>
      </c>
      <c r="J2" s="10" t="s">
        <v>7</v>
      </c>
      <c r="L2" s="14" t="s">
        <v>8</v>
      </c>
    </row>
    <row r="3" spans="1:12" ht="18.5">
      <c r="D3" s="11" t="s">
        <v>9</v>
      </c>
      <c r="E3" s="3" t="e">
        <f>COUNTIFS('List of Initiatives'!$D$3:$D$205,"=Federal",'List of Initiatives'!#REF!,"=X")</f>
        <v>#REF!</v>
      </c>
      <c r="F3" s="3" t="e">
        <f>COUNTIFS('List of Initiatives'!$D$3:$D$205,"=Federal",'List of Initiatives'!#REF!,"=X")</f>
        <v>#REF!</v>
      </c>
      <c r="G3" s="3" t="e">
        <f>COUNTIFS('List of Initiatives'!$D$3:$D$205,"=Federal",'List of Initiatives'!#REF!,"=X")</f>
        <v>#REF!</v>
      </c>
      <c r="H3" s="3" t="e">
        <f>COUNTIFS('List of Initiatives'!$D$3:$D$205,"=Federal",'List of Initiatives'!#REF!,"=X")</f>
        <v>#REF!</v>
      </c>
      <c r="I3" s="3" t="e">
        <f>COUNTIFS('List of Initiatives'!$D$3:$D$205,"=Federal",'List of Initiatives'!#REF!,"=X")</f>
        <v>#REF!</v>
      </c>
      <c r="J3" s="4" t="e">
        <f>COUNTIFS('List of Initiatives'!$D$3:$D$205,"=Federal",'List of Initiatives'!#REF!,"=X")</f>
        <v>#REF!</v>
      </c>
      <c r="K3" s="3"/>
      <c r="L3" s="16">
        <f>'Initiatives by Category'!K3</f>
        <v>5</v>
      </c>
    </row>
    <row r="4" spans="1:12">
      <c r="D4" s="12" t="s">
        <v>10</v>
      </c>
      <c r="E4" s="3" t="e">
        <f>COUNTIFS('List of Initiatives'!$D$3:$D$205,"=Provincial",'List of Initiatives'!#REF!,"=X")</f>
        <v>#REF!</v>
      </c>
      <c r="F4" s="3" t="e">
        <f>COUNTIFS('List of Initiatives'!$D$3:$D$205,"=Provincial",'List of Initiatives'!#REF!,"=X")</f>
        <v>#REF!</v>
      </c>
      <c r="G4" s="3" t="e">
        <f>COUNTIFS('List of Initiatives'!$D$3:$D$205,"=Provincial",'List of Initiatives'!#REF!,"=X")</f>
        <v>#REF!</v>
      </c>
      <c r="H4" s="3" t="e">
        <f>COUNTIFS('List of Initiatives'!$D$3:$D$205,"=Provincial",'List of Initiatives'!#REF!,"=X")</f>
        <v>#REF!</v>
      </c>
      <c r="I4" s="3" t="e">
        <f>COUNTIFS('List of Initiatives'!$D$3:$D$205,"=Provincial",'List of Initiatives'!#REF!,"=X")</f>
        <v>#REF!</v>
      </c>
      <c r="J4" s="4" t="e">
        <f>COUNTIFS('List of Initiatives'!$D$3:$D$205,"=Provincial",'List of Initiatives'!#REF!,"=X")</f>
        <v>#REF!</v>
      </c>
      <c r="K4" s="3"/>
    </row>
    <row r="5" spans="1:12">
      <c r="D5" s="12" t="s">
        <v>11</v>
      </c>
      <c r="E5" s="3" t="e">
        <f>COUNTIFS('List of Initiatives'!$D$3:$D$205,"=Municipal",'List of Initiatives'!#REF!,"=X")</f>
        <v>#REF!</v>
      </c>
      <c r="F5" s="3" t="e">
        <f>COUNTIFS('List of Initiatives'!$D$3:$D$205,"=Municipal",'List of Initiatives'!#REF!,"=X")</f>
        <v>#REF!</v>
      </c>
      <c r="G5" s="3" t="e">
        <f>COUNTIFS('List of Initiatives'!$D$3:$D$205,"=Municipal",'List of Initiatives'!#REF!,"=X")</f>
        <v>#REF!</v>
      </c>
      <c r="H5" s="3" t="e">
        <f>COUNTIFS('List of Initiatives'!$D$3:$D$205,"=Municipal",'List of Initiatives'!#REF!,"=X")</f>
        <v>#REF!</v>
      </c>
      <c r="I5" s="3" t="e">
        <f>COUNTIFS('List of Initiatives'!$D$3:$D$205,"=Municipal",'List of Initiatives'!#REF!,"=X")</f>
        <v>#REF!</v>
      </c>
      <c r="J5" s="4" t="e">
        <f>COUNTIFS('List of Initiatives'!$D$3:$D$205,"=Municipal",'List of Initiatives'!#REF!,"=X")</f>
        <v>#REF!</v>
      </c>
      <c r="K5" s="3"/>
    </row>
    <row r="6" spans="1:12">
      <c r="D6" s="12" t="s">
        <v>12</v>
      </c>
      <c r="E6" s="3" t="e">
        <f>COUNTIFS('List of Initiatives'!$D$3:$D$205,"=FPT",'List of Initiatives'!#REF!,"=X")</f>
        <v>#REF!</v>
      </c>
      <c r="F6" s="3" t="e">
        <f>COUNTIFS('List of Initiatives'!$D$3:$D$205,"=FPT",'List of Initiatives'!#REF!,"=X")</f>
        <v>#REF!</v>
      </c>
      <c r="G6" s="3" t="e">
        <f>COUNTIFS('List of Initiatives'!$D$3:$D$205,"=FPT",'List of Initiatives'!#REF!,"=X")</f>
        <v>#REF!</v>
      </c>
      <c r="H6" s="3" t="e">
        <f>COUNTIFS('List of Initiatives'!$D$3:$D$205,"=FPT",'List of Initiatives'!#REF!,"=X")</f>
        <v>#REF!</v>
      </c>
      <c r="I6" s="3" t="e">
        <f>COUNTIFS('List of Initiatives'!$D$3:$D$205,"=FPT",'List of Initiatives'!#REF!,"=X")</f>
        <v>#REF!</v>
      </c>
      <c r="J6" s="4" t="e">
        <f>COUNTIFS('List of Initiatives'!$D$3:$D$205,"=FPT",'List of Initiatives'!#REF!,"=X")</f>
        <v>#REF!</v>
      </c>
      <c r="K6" s="3"/>
    </row>
    <row r="7" spans="1:12">
      <c r="D7" s="12" t="s">
        <v>13</v>
      </c>
      <c r="E7" s="3" t="e">
        <f>COUNTIFS('List of Initiatives'!$D$3:$D$205,"=Academia",'List of Initiatives'!#REF!,"=X")</f>
        <v>#REF!</v>
      </c>
      <c r="F7" s="3" t="e">
        <f>COUNTIFS('List of Initiatives'!$D$3:$D$205,"=Academia",'List of Initiatives'!#REF!,"=X")</f>
        <v>#REF!</v>
      </c>
      <c r="G7" s="3" t="e">
        <f>COUNTIFS('List of Initiatives'!$D$3:$D$205,"=Academia",'List of Initiatives'!#REF!,"=X")</f>
        <v>#REF!</v>
      </c>
      <c r="H7" s="3" t="e">
        <f>COUNTIFS('List of Initiatives'!$D$3:$D$205,"=Academia",'List of Initiatives'!#REF!,"=X")</f>
        <v>#REF!</v>
      </c>
      <c r="I7" s="3" t="e">
        <f>COUNTIFS('List of Initiatives'!$D$3:$D$205,"=Academia",'List of Initiatives'!#REF!,"=X")</f>
        <v>#REF!</v>
      </c>
      <c r="J7" s="4" t="e">
        <f>COUNTIFS('List of Initiatives'!$D$3:$D$205,"=Academia",'List of Initiatives'!#REF!,"=X")</f>
        <v>#REF!</v>
      </c>
      <c r="K7" s="3"/>
    </row>
    <row r="8" spans="1:12">
      <c r="D8" s="12" t="s">
        <v>14</v>
      </c>
      <c r="E8" s="3" t="e">
        <f>COUNTIFS('List of Initiatives'!$D$3:$D$205,"=Public-Private",'List of Initiatives'!#REF!,"=X")</f>
        <v>#REF!</v>
      </c>
      <c r="F8" s="3" t="e">
        <f>COUNTIFS('List of Initiatives'!$D$3:$D$205,"=Public-Private",'List of Initiatives'!#REF!,"=X")</f>
        <v>#REF!</v>
      </c>
      <c r="G8" s="3" t="e">
        <f>COUNTIFS('List of Initiatives'!$D$3:$D$205,"=Public-Private",'List of Initiatives'!#REF!,"=X")</f>
        <v>#REF!</v>
      </c>
      <c r="H8" s="3" t="e">
        <f>COUNTIFS('List of Initiatives'!$D$3:$D$205,"=Public-Private",'List of Initiatives'!#REF!,"=X")</f>
        <v>#REF!</v>
      </c>
      <c r="I8" s="3" t="e">
        <f>COUNTIFS('List of Initiatives'!$D$3:$D$205,"=Public-Private",'List of Initiatives'!#REF!,"=X")</f>
        <v>#REF!</v>
      </c>
      <c r="J8" s="4" t="e">
        <f>COUNTIFS('List of Initiatives'!$D$3:$D$205,"=Public-Private",'List of Initiatives'!#REF!,"=X")</f>
        <v>#REF!</v>
      </c>
      <c r="K8" s="3"/>
    </row>
    <row r="9" spans="1:12">
      <c r="D9" s="13" t="s">
        <v>15</v>
      </c>
      <c r="E9" s="6" t="e">
        <f>COUNTIFS('List of Initiatives'!$D$3:$D$206,"=Private",'List of Initiatives'!#REF!,"=X")</f>
        <v>#REF!</v>
      </c>
      <c r="F9" s="6" t="e">
        <f>COUNTIFS('List of Initiatives'!$D$3:$D$205,"=Private",'List of Initiatives'!#REF!,"=X")</f>
        <v>#REF!</v>
      </c>
      <c r="G9" s="6" t="e">
        <f>COUNTIFS('List of Initiatives'!$D$3:$D$205,"=Private",'List of Initiatives'!#REF!,"=X")</f>
        <v>#REF!</v>
      </c>
      <c r="H9" s="6" t="e">
        <f>COUNTIFS('List of Initiatives'!$D$3:$D$205,"=Private",'List of Initiatives'!#REF!,"=X")</f>
        <v>#REF!</v>
      </c>
      <c r="I9" s="6" t="e">
        <f>COUNTIFS('List of Initiatives'!$D$3:$D$205,"=Private",'List of Initiatives'!#REF!,"=X")</f>
        <v>#REF!</v>
      </c>
      <c r="J9" s="7" t="e">
        <f>COUNTIFS('List of Initiatives'!$D$3:$D$205,"=Private",'List of Initiatives'!#REF!,"=X")</f>
        <v>#REF!</v>
      </c>
      <c r="K9" s="3"/>
    </row>
    <row r="10" spans="1:12">
      <c r="D10" s="13" t="s">
        <v>16</v>
      </c>
      <c r="E10" s="6" t="e">
        <f>COUNTIF('List of Initiatives'!#REF!,"X")</f>
        <v>#REF!</v>
      </c>
      <c r="F10" s="6" t="e">
        <f>COUNTIF('List of Initiatives'!#REF!,"X")</f>
        <v>#REF!</v>
      </c>
      <c r="G10" s="6" t="e">
        <f>COUNTIF('List of Initiatives'!#REF!,"X")</f>
        <v>#REF!</v>
      </c>
      <c r="H10" s="6" t="e">
        <f>COUNTIF('List of Initiatives'!#REF!,"X")</f>
        <v>#REF!</v>
      </c>
      <c r="I10" s="6" t="e">
        <f>COUNTIF('List of Initiatives'!#REF!,"X")</f>
        <v>#REF!</v>
      </c>
      <c r="J10" s="7" t="e">
        <f>COUNTIF('List of Initiatives'!#REF!,"X")</f>
        <v>#REF!</v>
      </c>
      <c r="K10" s="3"/>
    </row>
    <row r="51" spans="11:12">
      <c r="K51" s="1"/>
      <c r="L51" s="2"/>
    </row>
    <row r="52" spans="11:12">
      <c r="K52" s="1"/>
      <c r="L52" s="2"/>
    </row>
    <row r="53" spans="11:12">
      <c r="K53" s="1"/>
      <c r="L53" s="2"/>
    </row>
    <row r="54" spans="11:12">
      <c r="K54" s="1"/>
      <c r="L54" s="2"/>
    </row>
    <row r="55" spans="11:12">
      <c r="K55" s="1"/>
      <c r="L55" s="2"/>
    </row>
    <row r="56" spans="11:12">
      <c r="K56" s="1"/>
      <c r="L56" s="2"/>
    </row>
    <row r="57" spans="11:12">
      <c r="K57" s="1"/>
      <c r="L57" s="2"/>
    </row>
    <row r="58" spans="11:12">
      <c r="K58" s="1"/>
      <c r="L58" s="2"/>
    </row>
    <row r="59" spans="11:12">
      <c r="K59" s="1"/>
      <c r="L59" s="2"/>
    </row>
    <row r="60" spans="11:12">
      <c r="K60" s="1"/>
      <c r="L60" s="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6"/>
  <sheetViews>
    <sheetView zoomScaleNormal="100" workbookViewId="0">
      <selection activeCell="D29" sqref="D29"/>
    </sheetView>
  </sheetViews>
  <sheetFormatPr defaultRowHeight="14.5"/>
  <cols>
    <col min="1" max="1" width="19.7265625" bestFit="1" customWidth="1"/>
    <col min="2" max="2" width="18" bestFit="1" customWidth="1"/>
    <col min="3" max="3" width="14" bestFit="1" customWidth="1"/>
    <col min="4" max="4" width="37.26953125" bestFit="1" customWidth="1"/>
    <col min="5" max="5" width="12" bestFit="1" customWidth="1"/>
    <col min="6" max="6" width="22.54296875" bestFit="1" customWidth="1"/>
    <col min="7" max="7" width="31" bestFit="1" customWidth="1"/>
    <col min="8" max="8" width="9.7265625" customWidth="1"/>
    <col min="9" max="9" width="11.453125" customWidth="1"/>
    <col min="10" max="10" width="25.1796875" bestFit="1" customWidth="1"/>
    <col min="11" max="11" width="16.26953125" customWidth="1"/>
  </cols>
  <sheetData>
    <row r="2" spans="1:11" ht="18" customHeight="1">
      <c r="A2" s="3"/>
      <c r="B2" s="8" t="s">
        <v>17</v>
      </c>
      <c r="C2" s="9" t="s">
        <v>18</v>
      </c>
      <c r="D2" s="9" t="s">
        <v>19</v>
      </c>
      <c r="E2" s="9" t="s">
        <v>20</v>
      </c>
      <c r="F2" s="9" t="s">
        <v>21</v>
      </c>
      <c r="G2" s="9" t="s">
        <v>22</v>
      </c>
      <c r="H2" s="9" t="s">
        <v>23</v>
      </c>
      <c r="I2" s="9" t="s">
        <v>24</v>
      </c>
      <c r="J2" s="10" t="s">
        <v>25</v>
      </c>
      <c r="K2" s="14" t="s">
        <v>16</v>
      </c>
    </row>
    <row r="3" spans="1:11">
      <c r="A3" s="3"/>
      <c r="B3" s="5">
        <f>COUNTIF('List of Initiatives'!C3:C195,"Communications")</f>
        <v>0</v>
      </c>
      <c r="C3" s="6">
        <f>COUNTIF('List of Initiatives'!C3:C195,"Consultation")</f>
        <v>0</v>
      </c>
      <c r="D3" s="6">
        <f>COUNTIF('List of Initiatives'!C3:C195,"Council/Working Group/Task Force")</f>
        <v>0</v>
      </c>
      <c r="E3" s="6">
        <f>COUNTIF('List of Initiatives'!C3:C195,"Guidelines")</f>
        <v>0</v>
      </c>
      <c r="F3" s="6">
        <f>COUNTIF('List of Initiatives'!C3:C195,"Industrial Application")</f>
        <v>5</v>
      </c>
      <c r="G3" s="6">
        <f>COUNTIF('List of Initiatives'!C3:C195,"Legislative/Policy/Regulatory")</f>
        <v>0</v>
      </c>
      <c r="H3" s="6">
        <f>COUNTIF('List of Initiatives'!C3:C195,"Pilot")</f>
        <v>0</v>
      </c>
      <c r="I3" s="6">
        <f>COUNTIF('List of Initiatives'!C3:C195,"R&amp;D")</f>
        <v>0</v>
      </c>
      <c r="J3" s="7">
        <f>COUNTIF('List of Initiatives'!C3:C195,"Integration")</f>
        <v>0</v>
      </c>
      <c r="K3" s="15">
        <f>SUM(B3:J3)</f>
        <v>5</v>
      </c>
    </row>
    <row r="4" spans="1:11">
      <c r="A4" s="3"/>
    </row>
    <row r="5" spans="1:11">
      <c r="A5" s="3"/>
    </row>
    <row r="6" spans="1:11">
      <c r="A6" s="3"/>
    </row>
    <row r="7" spans="1:11">
      <c r="A7" s="3"/>
    </row>
    <row r="36" spans="11:11">
      <c r="K36" s="18"/>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0"/>
  <sheetViews>
    <sheetView showGridLines="0" tabSelected="1" zoomScale="78" zoomScaleNormal="78" workbookViewId="0">
      <pane xSplit="1" ySplit="2" topLeftCell="B3" activePane="bottomRight" state="frozen"/>
      <selection pane="topRight" activeCell="B1" sqref="B1"/>
      <selection pane="bottomLeft" activeCell="A3" sqref="A3"/>
      <selection pane="bottomRight" activeCell="B92" sqref="B92"/>
    </sheetView>
  </sheetViews>
  <sheetFormatPr defaultColWidth="0" defaultRowHeight="15.5"/>
  <cols>
    <col min="1" max="1" width="33.453125" style="25" customWidth="1"/>
    <col min="2" max="2" width="60.1796875" style="20" customWidth="1"/>
    <col min="3" max="3" width="16.7265625" style="21" customWidth="1"/>
    <col min="4" max="4" width="15.7265625" style="26" customWidth="1"/>
    <col min="5" max="5" width="22.81640625" style="21" customWidth="1"/>
    <col min="6" max="6" width="18" style="21" customWidth="1"/>
    <col min="7" max="7" width="17.54296875" style="21" customWidth="1"/>
    <col min="8" max="8" width="15.81640625" style="26" customWidth="1"/>
    <col min="9" max="9" width="15.81640625" style="21" customWidth="1"/>
    <col min="10" max="10" width="31.81640625" style="27" customWidth="1"/>
    <col min="11" max="16384" width="9.1796875" style="22" hidden="1"/>
  </cols>
  <sheetData>
    <row r="1" spans="1:10" s="57" customFormat="1" ht="48.75" customHeight="1">
      <c r="A1" s="65" t="s">
        <v>382</v>
      </c>
      <c r="B1" s="65"/>
      <c r="C1" s="65"/>
      <c r="D1" s="65"/>
      <c r="E1" s="65"/>
      <c r="F1" s="65"/>
      <c r="G1" s="65"/>
      <c r="H1" s="65"/>
      <c r="I1" s="65"/>
      <c r="J1" s="65"/>
    </row>
    <row r="2" spans="1:10" s="23" customFormat="1">
      <c r="A2" s="30" t="s">
        <v>26</v>
      </c>
      <c r="B2" s="30" t="s">
        <v>27</v>
      </c>
      <c r="C2" s="30" t="s">
        <v>225</v>
      </c>
      <c r="D2" s="30" t="s">
        <v>205</v>
      </c>
      <c r="E2" s="30" t="s">
        <v>1</v>
      </c>
      <c r="F2" s="30" t="s">
        <v>243</v>
      </c>
      <c r="G2" s="30" t="s">
        <v>202</v>
      </c>
      <c r="H2" s="30" t="s">
        <v>196</v>
      </c>
      <c r="I2" s="30" t="s">
        <v>197</v>
      </c>
      <c r="J2" s="30" t="s">
        <v>321</v>
      </c>
    </row>
    <row r="3" spans="1:10" ht="155">
      <c r="A3" s="31" t="s">
        <v>161</v>
      </c>
      <c r="B3" s="29" t="s">
        <v>378</v>
      </c>
      <c r="C3" s="32" t="s">
        <v>193</v>
      </c>
      <c r="D3" s="33" t="s">
        <v>14</v>
      </c>
      <c r="E3" s="32" t="s">
        <v>223</v>
      </c>
      <c r="F3" s="32" t="s">
        <v>208</v>
      </c>
      <c r="G3" s="32" t="s">
        <v>203</v>
      </c>
      <c r="H3" s="33">
        <v>2014</v>
      </c>
      <c r="I3" s="32" t="s">
        <v>200</v>
      </c>
      <c r="J3" s="34" t="s">
        <v>379</v>
      </c>
    </row>
    <row r="4" spans="1:10" ht="62">
      <c r="A4" s="35" t="s">
        <v>105</v>
      </c>
      <c r="B4" s="36" t="s">
        <v>106</v>
      </c>
      <c r="C4" s="37" t="s">
        <v>191</v>
      </c>
      <c r="D4" s="37" t="s">
        <v>9</v>
      </c>
      <c r="E4" s="37" t="s">
        <v>32</v>
      </c>
      <c r="F4" s="38" t="s">
        <v>198</v>
      </c>
      <c r="G4" s="39" t="s">
        <v>201</v>
      </c>
      <c r="H4" s="37" t="s">
        <v>198</v>
      </c>
      <c r="I4" s="37" t="s">
        <v>200</v>
      </c>
      <c r="J4" s="40" t="s">
        <v>107</v>
      </c>
    </row>
    <row r="5" spans="1:10" ht="46.5">
      <c r="A5" s="31" t="s">
        <v>325</v>
      </c>
      <c r="B5" s="29" t="s">
        <v>287</v>
      </c>
      <c r="C5" s="32" t="s">
        <v>193</v>
      </c>
      <c r="D5" s="33" t="s">
        <v>212</v>
      </c>
      <c r="E5" s="32" t="s">
        <v>126</v>
      </c>
      <c r="F5" s="32" t="s">
        <v>60</v>
      </c>
      <c r="G5" s="32" t="s">
        <v>28</v>
      </c>
      <c r="H5" s="32" t="s">
        <v>199</v>
      </c>
      <c r="I5" s="32" t="s">
        <v>199</v>
      </c>
      <c r="J5" s="34" t="s">
        <v>127</v>
      </c>
    </row>
    <row r="6" spans="1:10" ht="77.5">
      <c r="A6" s="31" t="s">
        <v>357</v>
      </c>
      <c r="B6" s="29" t="s">
        <v>236</v>
      </c>
      <c r="C6" s="32" t="s">
        <v>193</v>
      </c>
      <c r="D6" s="33" t="s">
        <v>11</v>
      </c>
      <c r="E6" s="32" t="s">
        <v>221</v>
      </c>
      <c r="F6" s="32" t="s">
        <v>207</v>
      </c>
      <c r="G6" s="32" t="s">
        <v>157</v>
      </c>
      <c r="H6" s="33" t="s">
        <v>199</v>
      </c>
      <c r="I6" s="32" t="s">
        <v>200</v>
      </c>
      <c r="J6" s="41"/>
    </row>
    <row r="7" spans="1:10" ht="93">
      <c r="A7" s="42" t="s">
        <v>175</v>
      </c>
      <c r="B7" s="28" t="s">
        <v>241</v>
      </c>
      <c r="C7" s="39" t="s">
        <v>187</v>
      </c>
      <c r="D7" s="43" t="s">
        <v>9</v>
      </c>
      <c r="E7" s="39" t="s">
        <v>32</v>
      </c>
      <c r="F7" s="39" t="s">
        <v>198</v>
      </c>
      <c r="G7" s="39" t="s">
        <v>201</v>
      </c>
      <c r="H7" s="43" t="s">
        <v>199</v>
      </c>
      <c r="I7" s="32" t="s">
        <v>200</v>
      </c>
      <c r="J7" s="44"/>
    </row>
    <row r="8" spans="1:10" s="23" customFormat="1" ht="108.5">
      <c r="A8" s="31" t="s">
        <v>55</v>
      </c>
      <c r="B8" s="29" t="s">
        <v>268</v>
      </c>
      <c r="C8" s="39" t="s">
        <v>192</v>
      </c>
      <c r="D8" s="33" t="s">
        <v>9</v>
      </c>
      <c r="E8" s="32" t="s">
        <v>56</v>
      </c>
      <c r="F8" s="38" t="s">
        <v>198</v>
      </c>
      <c r="G8" s="39" t="s">
        <v>201</v>
      </c>
      <c r="H8" s="33">
        <v>2019</v>
      </c>
      <c r="I8" s="32">
        <v>2019</v>
      </c>
      <c r="J8" s="34" t="s">
        <v>57</v>
      </c>
    </row>
    <row r="9" spans="1:10" s="23" customFormat="1" ht="46.5">
      <c r="A9" s="31" t="s">
        <v>349</v>
      </c>
      <c r="B9" s="29" t="s">
        <v>263</v>
      </c>
      <c r="C9" s="32" t="s">
        <v>195</v>
      </c>
      <c r="D9" s="32" t="s">
        <v>15</v>
      </c>
      <c r="E9" s="32" t="s">
        <v>41</v>
      </c>
      <c r="F9" s="32" t="s">
        <v>40</v>
      </c>
      <c r="G9" s="32" t="s">
        <v>39</v>
      </c>
      <c r="H9" s="45">
        <v>2017</v>
      </c>
      <c r="I9" s="45">
        <v>2017</v>
      </c>
      <c r="J9" s="34" t="s">
        <v>42</v>
      </c>
    </row>
    <row r="10" spans="1:10" s="23" customFormat="1" ht="46.5">
      <c r="A10" s="31" t="s">
        <v>326</v>
      </c>
      <c r="B10" s="29" t="s">
        <v>299</v>
      </c>
      <c r="C10" s="32" t="s">
        <v>195</v>
      </c>
      <c r="D10" s="33" t="s">
        <v>14</v>
      </c>
      <c r="E10" s="32" t="s">
        <v>300</v>
      </c>
      <c r="F10" s="32" t="s">
        <v>301</v>
      </c>
      <c r="G10" s="32" t="s">
        <v>28</v>
      </c>
      <c r="H10" s="45">
        <v>2018</v>
      </c>
      <c r="I10" s="32">
        <v>2021</v>
      </c>
      <c r="J10" s="34"/>
    </row>
    <row r="11" spans="1:10" ht="72.5">
      <c r="A11" s="31" t="s">
        <v>358</v>
      </c>
      <c r="B11" s="29" t="s">
        <v>233</v>
      </c>
      <c r="C11" s="32" t="s">
        <v>21</v>
      </c>
      <c r="D11" s="33" t="s">
        <v>15</v>
      </c>
      <c r="E11" s="32" t="s">
        <v>244</v>
      </c>
      <c r="F11" s="32" t="s">
        <v>88</v>
      </c>
      <c r="G11" s="32" t="s">
        <v>87</v>
      </c>
      <c r="H11" s="38">
        <v>2019</v>
      </c>
      <c r="I11" s="46" t="s">
        <v>200</v>
      </c>
      <c r="J11" s="34" t="s">
        <v>89</v>
      </c>
    </row>
    <row r="12" spans="1:10" s="23" customFormat="1" ht="155">
      <c r="A12" s="31" t="s">
        <v>327</v>
      </c>
      <c r="B12" s="29" t="s">
        <v>290</v>
      </c>
      <c r="C12" s="32" t="s">
        <v>195</v>
      </c>
      <c r="D12" s="33" t="s">
        <v>11</v>
      </c>
      <c r="E12" s="32" t="s">
        <v>58</v>
      </c>
      <c r="F12" s="32" t="s">
        <v>43</v>
      </c>
      <c r="G12" s="32" t="s">
        <v>28</v>
      </c>
      <c r="H12" s="33">
        <v>2020</v>
      </c>
      <c r="I12" s="32" t="s">
        <v>200</v>
      </c>
      <c r="J12" s="34" t="s">
        <v>184</v>
      </c>
    </row>
    <row r="13" spans="1:10" s="23" customFormat="1" ht="155">
      <c r="A13" s="31" t="s">
        <v>328</v>
      </c>
      <c r="B13" s="29" t="s">
        <v>292</v>
      </c>
      <c r="C13" s="32" t="s">
        <v>192</v>
      </c>
      <c r="D13" s="33" t="s">
        <v>11</v>
      </c>
      <c r="E13" s="32" t="s">
        <v>58</v>
      </c>
      <c r="F13" s="32" t="s">
        <v>43</v>
      </c>
      <c r="G13" s="32" t="s">
        <v>28</v>
      </c>
      <c r="H13" s="33">
        <v>2019</v>
      </c>
      <c r="I13" s="32" t="s">
        <v>200</v>
      </c>
      <c r="J13" s="34" t="s">
        <v>291</v>
      </c>
    </row>
    <row r="14" spans="1:10" s="23" customFormat="1" ht="155">
      <c r="A14" s="31" t="s">
        <v>329</v>
      </c>
      <c r="B14" s="29" t="s">
        <v>286</v>
      </c>
      <c r="C14" s="32" t="s">
        <v>193</v>
      </c>
      <c r="D14" s="33" t="s">
        <v>212</v>
      </c>
      <c r="E14" s="32" t="s">
        <v>259</v>
      </c>
      <c r="F14" s="32" t="s">
        <v>142</v>
      </c>
      <c r="G14" s="32" t="s">
        <v>28</v>
      </c>
      <c r="H14" s="33" t="s">
        <v>199</v>
      </c>
      <c r="I14" s="32" t="s">
        <v>200</v>
      </c>
      <c r="J14" s="34" t="s">
        <v>143</v>
      </c>
    </row>
    <row r="15" spans="1:10" ht="108.5">
      <c r="A15" s="31" t="s">
        <v>119</v>
      </c>
      <c r="B15" s="29" t="s">
        <v>120</v>
      </c>
      <c r="C15" s="32" t="s">
        <v>193</v>
      </c>
      <c r="D15" s="33" t="s">
        <v>15</v>
      </c>
      <c r="E15" s="32" t="s">
        <v>198</v>
      </c>
      <c r="F15" s="39" t="s">
        <v>198</v>
      </c>
      <c r="G15" s="32" t="s">
        <v>201</v>
      </c>
      <c r="H15" s="32" t="s">
        <v>199</v>
      </c>
      <c r="I15" s="32" t="s">
        <v>200</v>
      </c>
      <c r="J15" s="34" t="s">
        <v>121</v>
      </c>
    </row>
    <row r="16" spans="1:10" ht="93">
      <c r="A16" s="31" t="s">
        <v>323</v>
      </c>
      <c r="B16" s="29" t="s">
        <v>73</v>
      </c>
      <c r="C16" s="32" t="s">
        <v>21</v>
      </c>
      <c r="D16" s="33" t="s">
        <v>15</v>
      </c>
      <c r="E16" s="32" t="s">
        <v>74</v>
      </c>
      <c r="F16" s="32" t="s">
        <v>70</v>
      </c>
      <c r="G16" s="32" t="s">
        <v>35</v>
      </c>
      <c r="H16" s="38">
        <v>2018</v>
      </c>
      <c r="I16" s="46" t="s">
        <v>200</v>
      </c>
      <c r="J16" s="34" t="s">
        <v>75</v>
      </c>
    </row>
    <row r="17" spans="1:10" ht="108.5">
      <c r="A17" s="31" t="s">
        <v>324</v>
      </c>
      <c r="B17" s="29" t="s">
        <v>232</v>
      </c>
      <c r="C17" s="32" t="s">
        <v>195</v>
      </c>
      <c r="D17" s="33" t="s">
        <v>11</v>
      </c>
      <c r="E17" s="32" t="s">
        <v>213</v>
      </c>
      <c r="F17" s="32" t="s">
        <v>78</v>
      </c>
      <c r="G17" s="32" t="s">
        <v>39</v>
      </c>
      <c r="H17" s="38">
        <v>2018</v>
      </c>
      <c r="I17" s="32">
        <v>2019</v>
      </c>
      <c r="J17" s="34" t="s">
        <v>79</v>
      </c>
    </row>
    <row r="18" spans="1:10" ht="43.5">
      <c r="A18" s="31" t="s">
        <v>359</v>
      </c>
      <c r="B18" s="29" t="s">
        <v>96</v>
      </c>
      <c r="C18" s="32" t="s">
        <v>195</v>
      </c>
      <c r="D18" s="33" t="s">
        <v>15</v>
      </c>
      <c r="E18" s="32" t="s">
        <v>210</v>
      </c>
      <c r="F18" s="32" t="s">
        <v>40</v>
      </c>
      <c r="G18" s="32" t="s">
        <v>39</v>
      </c>
      <c r="H18" s="45">
        <v>2017</v>
      </c>
      <c r="I18" s="32">
        <v>2017</v>
      </c>
      <c r="J18" s="34" t="s">
        <v>97</v>
      </c>
    </row>
    <row r="19" spans="1:10" ht="62">
      <c r="A19" s="31" t="s">
        <v>360</v>
      </c>
      <c r="B19" s="29" t="s">
        <v>62</v>
      </c>
      <c r="C19" s="32" t="s">
        <v>195</v>
      </c>
      <c r="D19" s="33" t="s">
        <v>15</v>
      </c>
      <c r="E19" s="32" t="s">
        <v>210</v>
      </c>
      <c r="F19" s="32" t="s">
        <v>40</v>
      </c>
      <c r="G19" s="32" t="s">
        <v>39</v>
      </c>
      <c r="H19" s="45">
        <v>2017</v>
      </c>
      <c r="I19" s="45">
        <v>2017</v>
      </c>
      <c r="J19" s="34" t="s">
        <v>63</v>
      </c>
    </row>
    <row r="20" spans="1:10" ht="58">
      <c r="A20" s="31" t="s">
        <v>361</v>
      </c>
      <c r="B20" s="29" t="s">
        <v>67</v>
      </c>
      <c r="C20" s="32" t="s">
        <v>195</v>
      </c>
      <c r="D20" s="33" t="s">
        <v>15</v>
      </c>
      <c r="E20" s="32" t="s">
        <v>41</v>
      </c>
      <c r="F20" s="32" t="s">
        <v>60</v>
      </c>
      <c r="G20" s="32" t="s">
        <v>28</v>
      </c>
      <c r="H20" s="45">
        <v>2017</v>
      </c>
      <c r="I20" s="32">
        <v>2017</v>
      </c>
      <c r="J20" s="34" t="s">
        <v>68</v>
      </c>
    </row>
    <row r="21" spans="1:10" s="23" customFormat="1" ht="77.5">
      <c r="A21" s="31" t="s">
        <v>102</v>
      </c>
      <c r="B21" s="29" t="s">
        <v>271</v>
      </c>
      <c r="C21" s="32" t="s">
        <v>21</v>
      </c>
      <c r="D21" s="33" t="s">
        <v>209</v>
      </c>
      <c r="E21" s="32" t="s">
        <v>103</v>
      </c>
      <c r="F21" s="32" t="s">
        <v>60</v>
      </c>
      <c r="G21" s="32" t="s">
        <v>28</v>
      </c>
      <c r="H21" s="38">
        <v>2019</v>
      </c>
      <c r="I21" s="32">
        <v>2019</v>
      </c>
      <c r="J21" s="34" t="s">
        <v>104</v>
      </c>
    </row>
    <row r="22" spans="1:10" ht="93">
      <c r="A22" s="31" t="s">
        <v>362</v>
      </c>
      <c r="B22" s="29" t="s">
        <v>227</v>
      </c>
      <c r="C22" s="32" t="s">
        <v>21</v>
      </c>
      <c r="D22" s="33" t="s">
        <v>15</v>
      </c>
      <c r="E22" s="32" t="s">
        <v>30</v>
      </c>
      <c r="F22" s="32" t="s">
        <v>29</v>
      </c>
      <c r="G22" s="32" t="s">
        <v>28</v>
      </c>
      <c r="H22" s="47">
        <v>2007</v>
      </c>
      <c r="I22" s="32" t="s">
        <v>200</v>
      </c>
      <c r="J22" s="34" t="s">
        <v>31</v>
      </c>
    </row>
    <row r="23" spans="1:10" ht="62">
      <c r="A23" s="31" t="s">
        <v>363</v>
      </c>
      <c r="B23" s="29" t="s">
        <v>288</v>
      </c>
      <c r="C23" s="32" t="s">
        <v>193</v>
      </c>
      <c r="D23" s="33" t="s">
        <v>212</v>
      </c>
      <c r="E23" s="32" t="s">
        <v>82</v>
      </c>
      <c r="F23" s="32" t="s">
        <v>81</v>
      </c>
      <c r="G23" s="32" t="s">
        <v>80</v>
      </c>
      <c r="H23" s="38">
        <v>2018</v>
      </c>
      <c r="I23" s="46" t="s">
        <v>200</v>
      </c>
      <c r="J23" s="34" t="s">
        <v>83</v>
      </c>
    </row>
    <row r="24" spans="1:10" ht="108.5">
      <c r="A24" s="42" t="s">
        <v>364</v>
      </c>
      <c r="B24" s="28" t="s">
        <v>240</v>
      </c>
      <c r="C24" s="39" t="s">
        <v>187</v>
      </c>
      <c r="D24" s="43" t="s">
        <v>9</v>
      </c>
      <c r="E24" s="39" t="s">
        <v>32</v>
      </c>
      <c r="F24" s="39" t="s">
        <v>198</v>
      </c>
      <c r="G24" s="39" t="s">
        <v>201</v>
      </c>
      <c r="H24" s="38">
        <v>2019</v>
      </c>
      <c r="I24" s="32">
        <v>2019</v>
      </c>
      <c r="J24" s="44"/>
    </row>
    <row r="25" spans="1:10" ht="108.5">
      <c r="A25" s="42" t="s">
        <v>365</v>
      </c>
      <c r="B25" s="28" t="s">
        <v>257</v>
      </c>
      <c r="C25" s="32" t="s">
        <v>190</v>
      </c>
      <c r="D25" s="43" t="s">
        <v>9</v>
      </c>
      <c r="E25" s="39" t="s">
        <v>32</v>
      </c>
      <c r="F25" s="39" t="s">
        <v>198</v>
      </c>
      <c r="G25" s="39" t="s">
        <v>201</v>
      </c>
      <c r="H25" s="43" t="s">
        <v>199</v>
      </c>
      <c r="I25" s="32" t="s">
        <v>200</v>
      </c>
      <c r="J25" s="44"/>
    </row>
    <row r="26" spans="1:10" ht="108.5">
      <c r="A26" s="42" t="s">
        <v>366</v>
      </c>
      <c r="B26" s="28" t="s">
        <v>239</v>
      </c>
      <c r="C26" s="39" t="s">
        <v>193</v>
      </c>
      <c r="D26" s="43" t="s">
        <v>9</v>
      </c>
      <c r="E26" s="39" t="s">
        <v>32</v>
      </c>
      <c r="F26" s="39" t="s">
        <v>198</v>
      </c>
      <c r="G26" s="39" t="s">
        <v>201</v>
      </c>
      <c r="H26" s="38">
        <v>2018</v>
      </c>
      <c r="I26" s="48" t="s">
        <v>200</v>
      </c>
      <c r="J26" s="44"/>
    </row>
    <row r="27" spans="1:10" ht="77.5">
      <c r="A27" s="42" t="s">
        <v>367</v>
      </c>
      <c r="B27" s="28" t="s">
        <v>172</v>
      </c>
      <c r="C27" s="32" t="s">
        <v>193</v>
      </c>
      <c r="D27" s="43" t="s">
        <v>9</v>
      </c>
      <c r="E27" s="39" t="s">
        <v>32</v>
      </c>
      <c r="F27" s="39" t="s">
        <v>198</v>
      </c>
      <c r="G27" s="39" t="s">
        <v>201</v>
      </c>
      <c r="H27" s="43" t="s">
        <v>199</v>
      </c>
      <c r="I27" s="39" t="s">
        <v>200</v>
      </c>
      <c r="J27" s="44"/>
    </row>
    <row r="28" spans="1:10" ht="77.5">
      <c r="A28" s="42" t="s">
        <v>165</v>
      </c>
      <c r="B28" s="28" t="s">
        <v>238</v>
      </c>
      <c r="C28" s="39" t="s">
        <v>187</v>
      </c>
      <c r="D28" s="43" t="s">
        <v>9</v>
      </c>
      <c r="E28" s="39" t="s">
        <v>32</v>
      </c>
      <c r="F28" s="39" t="s">
        <v>198</v>
      </c>
      <c r="G28" s="39" t="s">
        <v>201</v>
      </c>
      <c r="H28" s="43" t="s">
        <v>199</v>
      </c>
      <c r="I28" s="39" t="s">
        <v>200</v>
      </c>
      <c r="J28" s="44"/>
    </row>
    <row r="29" spans="1:10" ht="155">
      <c r="A29" s="31" t="s">
        <v>303</v>
      </c>
      <c r="B29" s="29" t="s">
        <v>255</v>
      </c>
      <c r="C29" s="32" t="s">
        <v>195</v>
      </c>
      <c r="D29" s="33" t="s">
        <v>14</v>
      </c>
      <c r="E29" s="32" t="s">
        <v>219</v>
      </c>
      <c r="F29" s="32" t="s">
        <v>149</v>
      </c>
      <c r="G29" s="32" t="s">
        <v>28</v>
      </c>
      <c r="H29" s="47">
        <v>2017</v>
      </c>
      <c r="I29" s="32">
        <v>2022</v>
      </c>
      <c r="J29" s="34" t="s">
        <v>150</v>
      </c>
    </row>
    <row r="30" spans="1:10" ht="87">
      <c r="A30" s="42" t="s">
        <v>304</v>
      </c>
      <c r="B30" s="28" t="s">
        <v>305</v>
      </c>
      <c r="C30" s="39" t="s">
        <v>193</v>
      </c>
      <c r="D30" s="43" t="s">
        <v>14</v>
      </c>
      <c r="E30" s="39" t="s">
        <v>219</v>
      </c>
      <c r="F30" s="39" t="s">
        <v>198</v>
      </c>
      <c r="G30" s="39" t="s">
        <v>28</v>
      </c>
      <c r="H30" s="43">
        <v>2018</v>
      </c>
      <c r="I30" s="39">
        <v>2022</v>
      </c>
      <c r="J30" s="53" t="s">
        <v>306</v>
      </c>
    </row>
    <row r="31" spans="1:10" s="23" customFormat="1" ht="77.5">
      <c r="A31" s="31" t="s">
        <v>330</v>
      </c>
      <c r="B31" s="29" t="s">
        <v>277</v>
      </c>
      <c r="C31" s="32" t="s">
        <v>193</v>
      </c>
      <c r="D31" s="33" t="s">
        <v>14</v>
      </c>
      <c r="E31" s="32" t="s">
        <v>219</v>
      </c>
      <c r="F31" s="32" t="s">
        <v>162</v>
      </c>
      <c r="G31" s="32" t="s">
        <v>28</v>
      </c>
      <c r="H31" s="32">
        <v>2018</v>
      </c>
      <c r="I31" s="32">
        <v>2022</v>
      </c>
      <c r="J31" s="34" t="s">
        <v>163</v>
      </c>
    </row>
    <row r="32" spans="1:10" ht="62">
      <c r="A32" s="31" t="s">
        <v>331</v>
      </c>
      <c r="B32" s="29" t="s">
        <v>279</v>
      </c>
      <c r="C32" s="32" t="s">
        <v>193</v>
      </c>
      <c r="D32" s="33" t="s">
        <v>14</v>
      </c>
      <c r="E32" s="32" t="s">
        <v>219</v>
      </c>
      <c r="F32" s="32" t="s">
        <v>151</v>
      </c>
      <c r="G32" s="32" t="s">
        <v>28</v>
      </c>
      <c r="H32" s="33">
        <v>2018</v>
      </c>
      <c r="I32" s="32">
        <v>2022</v>
      </c>
      <c r="J32" s="34" t="s">
        <v>164</v>
      </c>
    </row>
    <row r="33" spans="1:10" ht="155">
      <c r="A33" s="31" t="s">
        <v>332</v>
      </c>
      <c r="B33" s="29" t="s">
        <v>284</v>
      </c>
      <c r="C33" s="32" t="s">
        <v>193</v>
      </c>
      <c r="D33" s="33" t="s">
        <v>14</v>
      </c>
      <c r="E33" s="32" t="s">
        <v>219</v>
      </c>
      <c r="F33" s="32" t="s">
        <v>60</v>
      </c>
      <c r="G33" s="32" t="s">
        <v>28</v>
      </c>
      <c r="H33" s="32">
        <v>2018</v>
      </c>
      <c r="I33" s="32">
        <v>2022</v>
      </c>
      <c r="J33" s="34" t="s">
        <v>130</v>
      </c>
    </row>
    <row r="34" spans="1:10" ht="77.5">
      <c r="A34" s="31" t="s">
        <v>333</v>
      </c>
      <c r="B34" s="29" t="s">
        <v>275</v>
      </c>
      <c r="C34" s="32" t="s">
        <v>193</v>
      </c>
      <c r="D34" s="33" t="s">
        <v>14</v>
      </c>
      <c r="E34" s="32" t="s">
        <v>219</v>
      </c>
      <c r="F34" s="32" t="s">
        <v>152</v>
      </c>
      <c r="G34" s="32" t="s">
        <v>28</v>
      </c>
      <c r="H34" s="32">
        <v>2018</v>
      </c>
      <c r="I34" s="32">
        <v>2022</v>
      </c>
      <c r="J34" s="34" t="s">
        <v>153</v>
      </c>
    </row>
    <row r="35" spans="1:10" ht="62">
      <c r="A35" s="31" t="s">
        <v>334</v>
      </c>
      <c r="B35" s="29" t="s">
        <v>278</v>
      </c>
      <c r="C35" s="32" t="s">
        <v>193</v>
      </c>
      <c r="D35" s="33" t="s">
        <v>14</v>
      </c>
      <c r="E35" s="32" t="s">
        <v>219</v>
      </c>
      <c r="F35" s="49" t="s">
        <v>43</v>
      </c>
      <c r="G35" s="49" t="s">
        <v>28</v>
      </c>
      <c r="H35" s="32">
        <v>2018</v>
      </c>
      <c r="I35" s="32">
        <v>2022</v>
      </c>
      <c r="J35" s="34" t="s">
        <v>139</v>
      </c>
    </row>
    <row r="36" spans="1:10" s="24" customFormat="1" ht="77.5">
      <c r="A36" s="31" t="s">
        <v>335</v>
      </c>
      <c r="B36" s="29" t="s">
        <v>276</v>
      </c>
      <c r="C36" s="32" t="s">
        <v>193</v>
      </c>
      <c r="D36" s="33" t="s">
        <v>14</v>
      </c>
      <c r="E36" s="32" t="s">
        <v>219</v>
      </c>
      <c r="F36" s="32" t="s">
        <v>145</v>
      </c>
      <c r="G36" s="32" t="s">
        <v>28</v>
      </c>
      <c r="H36" s="32">
        <v>2018</v>
      </c>
      <c r="I36" s="32">
        <v>2022</v>
      </c>
      <c r="J36" s="34" t="s">
        <v>148</v>
      </c>
    </row>
    <row r="37" spans="1:10" ht="87">
      <c r="A37" s="42" t="s">
        <v>307</v>
      </c>
      <c r="B37" s="54" t="s">
        <v>312</v>
      </c>
      <c r="C37" s="39" t="s">
        <v>193</v>
      </c>
      <c r="D37" s="43" t="s">
        <v>212</v>
      </c>
      <c r="E37" s="39" t="s">
        <v>219</v>
      </c>
      <c r="F37" s="39" t="s">
        <v>198</v>
      </c>
      <c r="G37" s="39" t="s">
        <v>28</v>
      </c>
      <c r="H37" s="43">
        <v>2017</v>
      </c>
      <c r="I37" s="39">
        <v>2022</v>
      </c>
      <c r="J37" s="55" t="s">
        <v>308</v>
      </c>
    </row>
    <row r="38" spans="1:10" ht="87">
      <c r="A38" s="42" t="s">
        <v>309</v>
      </c>
      <c r="B38" s="54" t="s">
        <v>310</v>
      </c>
      <c r="C38" s="39" t="s">
        <v>195</v>
      </c>
      <c r="D38" s="43" t="s">
        <v>14</v>
      </c>
      <c r="E38" s="39" t="s">
        <v>219</v>
      </c>
      <c r="F38" s="39" t="s">
        <v>198</v>
      </c>
      <c r="G38" s="39" t="s">
        <v>28</v>
      </c>
      <c r="H38" s="43">
        <v>2018</v>
      </c>
      <c r="I38" s="39">
        <v>2022</v>
      </c>
      <c r="J38" s="55" t="s">
        <v>311</v>
      </c>
    </row>
    <row r="39" spans="1:10" ht="186">
      <c r="A39" s="42" t="s">
        <v>322</v>
      </c>
      <c r="B39" s="28" t="s">
        <v>285</v>
      </c>
      <c r="C39" s="39" t="s">
        <v>188</v>
      </c>
      <c r="D39" s="43" t="s">
        <v>14</v>
      </c>
      <c r="E39" s="39" t="s">
        <v>219</v>
      </c>
      <c r="F39" s="39" t="s">
        <v>198</v>
      </c>
      <c r="G39" s="39" t="s">
        <v>28</v>
      </c>
      <c r="H39" s="43">
        <v>2017</v>
      </c>
      <c r="I39" s="39">
        <v>2022</v>
      </c>
      <c r="J39" s="40" t="s">
        <v>320</v>
      </c>
    </row>
    <row r="40" spans="1:10" ht="62">
      <c r="A40" s="42" t="s">
        <v>368</v>
      </c>
      <c r="B40" s="28" t="s">
        <v>169</v>
      </c>
      <c r="C40" s="39" t="s">
        <v>191</v>
      </c>
      <c r="D40" s="43" t="s">
        <v>9</v>
      </c>
      <c r="E40" s="39" t="s">
        <v>32</v>
      </c>
      <c r="F40" s="39" t="s">
        <v>198</v>
      </c>
      <c r="G40" s="39" t="s">
        <v>201</v>
      </c>
      <c r="H40" s="43" t="s">
        <v>199</v>
      </c>
      <c r="I40" s="39" t="s">
        <v>200</v>
      </c>
      <c r="J40" s="40" t="s">
        <v>170</v>
      </c>
    </row>
    <row r="41" spans="1:10" s="23" customFormat="1" ht="77.5">
      <c r="A41" s="42" t="s">
        <v>52</v>
      </c>
      <c r="B41" s="28" t="s">
        <v>230</v>
      </c>
      <c r="C41" s="39" t="s">
        <v>192</v>
      </c>
      <c r="D41" s="39" t="s">
        <v>9</v>
      </c>
      <c r="E41" s="39" t="s">
        <v>32</v>
      </c>
      <c r="F41" s="38" t="s">
        <v>198</v>
      </c>
      <c r="G41" s="39" t="s">
        <v>201</v>
      </c>
      <c r="H41" s="39">
        <v>2019</v>
      </c>
      <c r="I41" s="39">
        <v>2019</v>
      </c>
      <c r="J41" s="40" t="s">
        <v>51</v>
      </c>
    </row>
    <row r="42" spans="1:10" ht="87">
      <c r="A42" s="31" t="s">
        <v>369</v>
      </c>
      <c r="B42" s="29" t="s">
        <v>226</v>
      </c>
      <c r="C42" s="39" t="s">
        <v>191</v>
      </c>
      <c r="D42" s="32" t="s">
        <v>9</v>
      </c>
      <c r="E42" s="32" t="s">
        <v>32</v>
      </c>
      <c r="F42" s="38" t="s">
        <v>198</v>
      </c>
      <c r="G42" s="39" t="s">
        <v>201</v>
      </c>
      <c r="H42" s="45">
        <v>2014</v>
      </c>
      <c r="I42" s="32" t="s">
        <v>200</v>
      </c>
      <c r="J42" s="34" t="s">
        <v>33</v>
      </c>
    </row>
    <row r="43" spans="1:10" ht="124">
      <c r="A43" s="42" t="s">
        <v>47</v>
      </c>
      <c r="B43" s="28" t="s">
        <v>251</v>
      </c>
      <c r="C43" s="39" t="s">
        <v>190</v>
      </c>
      <c r="D43" s="39" t="s">
        <v>209</v>
      </c>
      <c r="E43" s="39" t="s">
        <v>229</v>
      </c>
      <c r="F43" s="38" t="s">
        <v>198</v>
      </c>
      <c r="G43" s="39" t="s">
        <v>201</v>
      </c>
      <c r="H43" s="39">
        <v>2018</v>
      </c>
      <c r="I43" s="39">
        <v>2018</v>
      </c>
      <c r="J43" s="40" t="s">
        <v>48</v>
      </c>
    </row>
    <row r="44" spans="1:10" ht="62">
      <c r="A44" s="31" t="s">
        <v>336</v>
      </c>
      <c r="B44" s="29" t="s">
        <v>237</v>
      </c>
      <c r="C44" s="32" t="s">
        <v>192</v>
      </c>
      <c r="D44" s="33" t="s">
        <v>11</v>
      </c>
      <c r="E44" s="32" t="s">
        <v>222</v>
      </c>
      <c r="F44" s="32" t="s">
        <v>159</v>
      </c>
      <c r="G44" s="32" t="s">
        <v>157</v>
      </c>
      <c r="H44" s="33" t="s">
        <v>199</v>
      </c>
      <c r="I44" s="32" t="s">
        <v>200</v>
      </c>
      <c r="J44" s="41"/>
    </row>
    <row r="45" spans="1:10" ht="46.5">
      <c r="A45" s="42" t="s">
        <v>176</v>
      </c>
      <c r="B45" s="28" t="s">
        <v>177</v>
      </c>
      <c r="C45" s="39" t="s">
        <v>192</v>
      </c>
      <c r="D45" s="43" t="s">
        <v>9</v>
      </c>
      <c r="E45" s="39" t="s">
        <v>32</v>
      </c>
      <c r="F45" s="39" t="s">
        <v>198</v>
      </c>
      <c r="G45" s="39" t="s">
        <v>201</v>
      </c>
      <c r="H45" s="43" t="s">
        <v>199</v>
      </c>
      <c r="I45" s="32" t="s">
        <v>200</v>
      </c>
      <c r="J45" s="44"/>
    </row>
    <row r="46" spans="1:10" ht="77.5">
      <c r="A46" s="31" t="s">
        <v>370</v>
      </c>
      <c r="B46" s="29" t="s">
        <v>234</v>
      </c>
      <c r="C46" s="32" t="s">
        <v>192</v>
      </c>
      <c r="D46" s="33" t="s">
        <v>10</v>
      </c>
      <c r="E46" s="32" t="s">
        <v>214</v>
      </c>
      <c r="F46" s="32" t="s">
        <v>198</v>
      </c>
      <c r="G46" s="32" t="s">
        <v>28</v>
      </c>
      <c r="H46" s="33">
        <v>2018</v>
      </c>
      <c r="I46" s="32">
        <v>2020</v>
      </c>
      <c r="J46" s="34" t="s">
        <v>314</v>
      </c>
    </row>
    <row r="47" spans="1:10" ht="124">
      <c r="A47" s="31" t="s">
        <v>337</v>
      </c>
      <c r="B47" s="29" t="s">
        <v>289</v>
      </c>
      <c r="C47" s="32" t="s">
        <v>195</v>
      </c>
      <c r="D47" s="33" t="s">
        <v>11</v>
      </c>
      <c r="E47" s="32" t="s">
        <v>185</v>
      </c>
      <c r="F47" s="32" t="s">
        <v>151</v>
      </c>
      <c r="G47" s="32" t="s">
        <v>28</v>
      </c>
      <c r="H47" s="33">
        <v>2020</v>
      </c>
      <c r="I47" s="32" t="s">
        <v>200</v>
      </c>
      <c r="J47" s="34" t="s">
        <v>186</v>
      </c>
    </row>
    <row r="48" spans="1:10" ht="62">
      <c r="A48" s="31" t="s">
        <v>339</v>
      </c>
      <c r="B48" s="29" t="s">
        <v>69</v>
      </c>
      <c r="C48" s="32" t="s">
        <v>193</v>
      </c>
      <c r="D48" s="33" t="s">
        <v>212</v>
      </c>
      <c r="E48" s="32" t="s">
        <v>71</v>
      </c>
      <c r="F48" s="32" t="s">
        <v>70</v>
      </c>
      <c r="G48" s="32" t="s">
        <v>35</v>
      </c>
      <c r="H48" s="38">
        <v>2018</v>
      </c>
      <c r="I48" s="46" t="s">
        <v>200</v>
      </c>
      <c r="J48" s="34" t="s">
        <v>72</v>
      </c>
    </row>
    <row r="49" spans="1:10" ht="62">
      <c r="A49" s="31" t="s">
        <v>340</v>
      </c>
      <c r="B49" s="29" t="s">
        <v>98</v>
      </c>
      <c r="C49" s="32" t="s">
        <v>195</v>
      </c>
      <c r="D49" s="33" t="s">
        <v>11</v>
      </c>
      <c r="E49" s="32" t="s">
        <v>100</v>
      </c>
      <c r="F49" s="32" t="s">
        <v>99</v>
      </c>
      <c r="G49" s="32" t="s">
        <v>35</v>
      </c>
      <c r="H49" s="38">
        <v>2018</v>
      </c>
      <c r="I49" s="45">
        <v>2021</v>
      </c>
      <c r="J49" s="34" t="s">
        <v>101</v>
      </c>
    </row>
    <row r="50" spans="1:10" ht="72.5">
      <c r="A50" s="31" t="s">
        <v>64</v>
      </c>
      <c r="B50" s="29" t="s">
        <v>65</v>
      </c>
      <c r="C50" s="32" t="s">
        <v>195</v>
      </c>
      <c r="D50" s="33" t="s">
        <v>15</v>
      </c>
      <c r="E50" s="32" t="s">
        <v>211</v>
      </c>
      <c r="F50" s="32" t="s">
        <v>206</v>
      </c>
      <c r="G50" s="32" t="s">
        <v>28</v>
      </c>
      <c r="H50" s="45">
        <v>2017</v>
      </c>
      <c r="I50" s="45">
        <v>2017</v>
      </c>
      <c r="J50" s="34" t="s">
        <v>66</v>
      </c>
    </row>
    <row r="51" spans="1:10" ht="155">
      <c r="A51" s="42" t="s">
        <v>113</v>
      </c>
      <c r="B51" s="28" t="s">
        <v>273</v>
      </c>
      <c r="C51" s="32" t="s">
        <v>193</v>
      </c>
      <c r="D51" s="39" t="s">
        <v>9</v>
      </c>
      <c r="E51" s="39" t="s">
        <v>32</v>
      </c>
      <c r="F51" s="39" t="s">
        <v>114</v>
      </c>
      <c r="G51" s="39" t="s">
        <v>39</v>
      </c>
      <c r="H51" s="38">
        <v>2014</v>
      </c>
      <c r="I51" s="39" t="s">
        <v>200</v>
      </c>
      <c r="J51" s="40" t="s">
        <v>115</v>
      </c>
    </row>
    <row r="52" spans="1:10" ht="77.5">
      <c r="A52" s="31" t="s">
        <v>302</v>
      </c>
      <c r="B52" s="29" t="s">
        <v>256</v>
      </c>
      <c r="C52" s="32" t="s">
        <v>190</v>
      </c>
      <c r="D52" s="33" t="s">
        <v>209</v>
      </c>
      <c r="E52" s="32" t="s">
        <v>224</v>
      </c>
      <c r="F52" s="39" t="s">
        <v>198</v>
      </c>
      <c r="G52" s="32" t="s">
        <v>201</v>
      </c>
      <c r="H52" s="33">
        <v>2018</v>
      </c>
      <c r="I52" s="32" t="s">
        <v>200</v>
      </c>
      <c r="J52" s="34" t="s">
        <v>377</v>
      </c>
    </row>
    <row r="53" spans="1:10" ht="108.5">
      <c r="A53" s="42" t="s">
        <v>345</v>
      </c>
      <c r="B53" s="28" t="s">
        <v>260</v>
      </c>
      <c r="C53" s="39" t="s">
        <v>190</v>
      </c>
      <c r="D53" s="43" t="s">
        <v>9</v>
      </c>
      <c r="E53" s="39" t="s">
        <v>32</v>
      </c>
      <c r="F53" s="39" t="s">
        <v>198</v>
      </c>
      <c r="G53" s="39" t="s">
        <v>201</v>
      </c>
      <c r="H53" s="43" t="s">
        <v>199</v>
      </c>
      <c r="I53" s="39" t="s">
        <v>200</v>
      </c>
      <c r="J53" s="44"/>
    </row>
    <row r="54" spans="1:10" ht="46.5">
      <c r="A54" s="31" t="s">
        <v>343</v>
      </c>
      <c r="B54" s="29" t="s">
        <v>128</v>
      </c>
      <c r="C54" s="32" t="s">
        <v>193</v>
      </c>
      <c r="D54" s="33" t="s">
        <v>212</v>
      </c>
      <c r="E54" s="32" t="s">
        <v>126</v>
      </c>
      <c r="F54" s="32" t="s">
        <v>60</v>
      </c>
      <c r="G54" s="32" t="s">
        <v>28</v>
      </c>
      <c r="H54" s="32" t="s">
        <v>199</v>
      </c>
      <c r="I54" s="32" t="s">
        <v>200</v>
      </c>
      <c r="J54" s="34" t="s">
        <v>129</v>
      </c>
    </row>
    <row r="55" spans="1:10" ht="62">
      <c r="A55" s="42" t="s">
        <v>344</v>
      </c>
      <c r="B55" s="28" t="s">
        <v>174</v>
      </c>
      <c r="C55" s="32" t="s">
        <v>193</v>
      </c>
      <c r="D55" s="43" t="s">
        <v>9</v>
      </c>
      <c r="E55" s="39" t="s">
        <v>32</v>
      </c>
      <c r="F55" s="39" t="s">
        <v>198</v>
      </c>
      <c r="G55" s="39" t="s">
        <v>201</v>
      </c>
      <c r="H55" s="43" t="s">
        <v>199</v>
      </c>
      <c r="I55" s="39" t="s">
        <v>200</v>
      </c>
      <c r="J55" s="44"/>
    </row>
    <row r="56" spans="1:10" ht="108.5">
      <c r="A56" s="31" t="s">
        <v>178</v>
      </c>
      <c r="B56" s="29" t="s">
        <v>270</v>
      </c>
      <c r="C56" s="32" t="s">
        <v>192</v>
      </c>
      <c r="D56" s="33" t="s">
        <v>10</v>
      </c>
      <c r="E56" s="32" t="s">
        <v>214</v>
      </c>
      <c r="F56" s="39" t="s">
        <v>198</v>
      </c>
      <c r="G56" s="39" t="s">
        <v>28</v>
      </c>
      <c r="H56" s="33">
        <v>2019</v>
      </c>
      <c r="I56" s="32">
        <v>2019</v>
      </c>
      <c r="J56" s="34" t="s">
        <v>179</v>
      </c>
    </row>
    <row r="57" spans="1:10" ht="77.5">
      <c r="A57" s="31" t="s">
        <v>342</v>
      </c>
      <c r="B57" s="29" t="s">
        <v>34</v>
      </c>
      <c r="C57" s="32" t="s">
        <v>21</v>
      </c>
      <c r="D57" s="33" t="s">
        <v>15</v>
      </c>
      <c r="E57" s="32" t="s">
        <v>37</v>
      </c>
      <c r="F57" s="32" t="s">
        <v>36</v>
      </c>
      <c r="G57" s="32" t="s">
        <v>35</v>
      </c>
      <c r="H57" s="47">
        <v>2014</v>
      </c>
      <c r="I57" s="32" t="s">
        <v>200</v>
      </c>
      <c r="J57" s="34" t="s">
        <v>38</v>
      </c>
    </row>
    <row r="58" spans="1:10" ht="108.5">
      <c r="A58" s="31" t="s">
        <v>371</v>
      </c>
      <c r="B58" s="29" t="s">
        <v>269</v>
      </c>
      <c r="C58" s="32" t="s">
        <v>195</v>
      </c>
      <c r="D58" s="33" t="s">
        <v>11</v>
      </c>
      <c r="E58" s="32" t="s">
        <v>264</v>
      </c>
      <c r="F58" s="32" t="s">
        <v>265</v>
      </c>
      <c r="G58" s="32" t="s">
        <v>35</v>
      </c>
      <c r="H58" s="33">
        <v>2018</v>
      </c>
      <c r="I58" s="32">
        <v>2018</v>
      </c>
      <c r="J58" s="34" t="s">
        <v>160</v>
      </c>
    </row>
    <row r="59" spans="1:10" ht="124">
      <c r="A59" s="42" t="s">
        <v>166</v>
      </c>
      <c r="B59" s="28" t="s">
        <v>167</v>
      </c>
      <c r="C59" s="39" t="s">
        <v>189</v>
      </c>
      <c r="D59" s="43" t="s">
        <v>9</v>
      </c>
      <c r="E59" s="39" t="s">
        <v>32</v>
      </c>
      <c r="F59" s="39" t="s">
        <v>198</v>
      </c>
      <c r="G59" s="39" t="s">
        <v>201</v>
      </c>
      <c r="H59" s="43">
        <v>2019</v>
      </c>
      <c r="I59" s="39" t="s">
        <v>200</v>
      </c>
      <c r="J59" s="40" t="s">
        <v>168</v>
      </c>
    </row>
    <row r="60" spans="1:10" ht="77.5">
      <c r="A60" s="31" t="s">
        <v>248</v>
      </c>
      <c r="B60" s="29" t="s">
        <v>117</v>
      </c>
      <c r="C60" s="32" t="s">
        <v>193</v>
      </c>
      <c r="D60" s="33" t="s">
        <v>14</v>
      </c>
      <c r="E60" s="32" t="s">
        <v>218</v>
      </c>
      <c r="F60" s="39" t="s">
        <v>198</v>
      </c>
      <c r="G60" s="32" t="s">
        <v>204</v>
      </c>
      <c r="H60" s="38">
        <v>2018</v>
      </c>
      <c r="I60" s="32" t="s">
        <v>200</v>
      </c>
      <c r="J60" s="34" t="s">
        <v>118</v>
      </c>
    </row>
    <row r="61" spans="1:10" ht="62">
      <c r="A61" s="31" t="s">
        <v>122</v>
      </c>
      <c r="B61" s="29" t="s">
        <v>123</v>
      </c>
      <c r="C61" s="32" t="s">
        <v>193</v>
      </c>
      <c r="D61" s="33" t="s">
        <v>9</v>
      </c>
      <c r="E61" s="32" t="s">
        <v>124</v>
      </c>
      <c r="F61" s="32" t="s">
        <v>60</v>
      </c>
      <c r="G61" s="32" t="s">
        <v>28</v>
      </c>
      <c r="H61" s="32" t="s">
        <v>199</v>
      </c>
      <c r="I61" s="32" t="s">
        <v>200</v>
      </c>
      <c r="J61" s="34" t="s">
        <v>125</v>
      </c>
    </row>
    <row r="62" spans="1:10" ht="93">
      <c r="A62" s="31" t="s">
        <v>246</v>
      </c>
      <c r="B62" s="29" t="s">
        <v>59</v>
      </c>
      <c r="C62" s="32" t="s">
        <v>193</v>
      </c>
      <c r="D62" s="33" t="s">
        <v>15</v>
      </c>
      <c r="E62" s="32" t="s">
        <v>61</v>
      </c>
      <c r="F62" s="32" t="s">
        <v>60</v>
      </c>
      <c r="G62" s="32" t="s">
        <v>28</v>
      </c>
      <c r="H62" s="45">
        <v>2017</v>
      </c>
      <c r="I62" s="46" t="s">
        <v>200</v>
      </c>
      <c r="J62" s="41"/>
    </row>
    <row r="63" spans="1:10" ht="77.5">
      <c r="A63" s="31" t="s">
        <v>131</v>
      </c>
      <c r="B63" s="29" t="s">
        <v>132</v>
      </c>
      <c r="C63" s="32" t="s">
        <v>193</v>
      </c>
      <c r="D63" s="33" t="s">
        <v>15</v>
      </c>
      <c r="E63" s="32" t="s">
        <v>134</v>
      </c>
      <c r="F63" s="32" t="s">
        <v>133</v>
      </c>
      <c r="G63" s="32" t="s">
        <v>28</v>
      </c>
      <c r="H63" s="33">
        <v>2017</v>
      </c>
      <c r="I63" s="32" t="s">
        <v>200</v>
      </c>
      <c r="J63" s="34" t="s">
        <v>135</v>
      </c>
    </row>
    <row r="64" spans="1:10" ht="93">
      <c r="A64" s="31" t="s">
        <v>293</v>
      </c>
      <c r="B64" s="29" t="s">
        <v>295</v>
      </c>
      <c r="C64" s="39" t="s">
        <v>192</v>
      </c>
      <c r="D64" s="32" t="s">
        <v>209</v>
      </c>
      <c r="E64" s="32" t="s">
        <v>294</v>
      </c>
      <c r="F64" s="32" t="s">
        <v>43</v>
      </c>
      <c r="G64" s="32" t="s">
        <v>28</v>
      </c>
      <c r="H64" s="37">
        <v>2020</v>
      </c>
      <c r="I64" s="37" t="s">
        <v>200</v>
      </c>
      <c r="J64" s="34" t="s">
        <v>296</v>
      </c>
    </row>
    <row r="65" spans="1:10" ht="62">
      <c r="A65" s="42" t="s">
        <v>53</v>
      </c>
      <c r="B65" s="28" t="s">
        <v>231</v>
      </c>
      <c r="C65" s="39" t="s">
        <v>187</v>
      </c>
      <c r="D65" s="39" t="s">
        <v>9</v>
      </c>
      <c r="E65" s="39" t="s">
        <v>32</v>
      </c>
      <c r="F65" s="38" t="s">
        <v>198</v>
      </c>
      <c r="G65" s="39" t="s">
        <v>201</v>
      </c>
      <c r="H65" s="39">
        <v>2019</v>
      </c>
      <c r="I65" s="39" t="s">
        <v>200</v>
      </c>
      <c r="J65" s="40" t="s">
        <v>54</v>
      </c>
    </row>
    <row r="66" spans="1:10" ht="139.5">
      <c r="A66" s="42" t="s">
        <v>341</v>
      </c>
      <c r="B66" s="28" t="s">
        <v>173</v>
      </c>
      <c r="C66" s="39" t="s">
        <v>191</v>
      </c>
      <c r="D66" s="43" t="s">
        <v>9</v>
      </c>
      <c r="E66" s="39" t="s">
        <v>32</v>
      </c>
      <c r="F66" s="39" t="s">
        <v>198</v>
      </c>
      <c r="G66" s="39" t="s">
        <v>201</v>
      </c>
      <c r="H66" s="43" t="s">
        <v>199</v>
      </c>
      <c r="I66" s="39" t="s">
        <v>200</v>
      </c>
      <c r="J66" s="44"/>
    </row>
    <row r="67" spans="1:10" ht="124">
      <c r="A67" s="31" t="s">
        <v>180</v>
      </c>
      <c r="B67" s="29" t="s">
        <v>242</v>
      </c>
      <c r="C67" s="32" t="s">
        <v>192</v>
      </c>
      <c r="D67" s="33" t="s">
        <v>10</v>
      </c>
      <c r="E67" s="32" t="s">
        <v>214</v>
      </c>
      <c r="F67" s="39" t="s">
        <v>198</v>
      </c>
      <c r="G67" s="32" t="s">
        <v>28</v>
      </c>
      <c r="H67" s="33">
        <v>2016</v>
      </c>
      <c r="I67" s="32">
        <v>2021</v>
      </c>
      <c r="J67" s="34" t="s">
        <v>181</v>
      </c>
    </row>
    <row r="68" spans="1:10" ht="93">
      <c r="A68" s="31" t="s">
        <v>136</v>
      </c>
      <c r="B68" s="29" t="s">
        <v>253</v>
      </c>
      <c r="C68" s="32" t="s">
        <v>193</v>
      </c>
      <c r="D68" s="33" t="s">
        <v>212</v>
      </c>
      <c r="E68" s="32" t="s">
        <v>220</v>
      </c>
      <c r="F68" s="32" t="s">
        <v>43</v>
      </c>
      <c r="G68" s="32" t="s">
        <v>28</v>
      </c>
      <c r="H68" s="33">
        <v>2017</v>
      </c>
      <c r="I68" s="32" t="s">
        <v>200</v>
      </c>
      <c r="J68" s="34" t="s">
        <v>137</v>
      </c>
    </row>
    <row r="69" spans="1:10" s="23" customFormat="1" ht="77.5">
      <c r="A69" s="31" t="s">
        <v>372</v>
      </c>
      <c r="B69" s="29" t="s">
        <v>90</v>
      </c>
      <c r="C69" s="32" t="s">
        <v>190</v>
      </c>
      <c r="D69" s="33" t="s">
        <v>209</v>
      </c>
      <c r="E69" s="32" t="s">
        <v>91</v>
      </c>
      <c r="F69" s="32" t="s">
        <v>43</v>
      </c>
      <c r="G69" s="32" t="s">
        <v>28</v>
      </c>
      <c r="H69" s="38">
        <v>2019</v>
      </c>
      <c r="I69" s="32">
        <v>2019</v>
      </c>
      <c r="J69" s="34" t="s">
        <v>92</v>
      </c>
    </row>
    <row r="70" spans="1:10" s="23" customFormat="1" ht="62">
      <c r="A70" s="31" t="s">
        <v>110</v>
      </c>
      <c r="B70" s="29" t="s">
        <v>111</v>
      </c>
      <c r="C70" s="32" t="s">
        <v>193</v>
      </c>
      <c r="D70" s="32" t="s">
        <v>11</v>
      </c>
      <c r="E70" s="32" t="s">
        <v>217</v>
      </c>
      <c r="F70" s="32" t="s">
        <v>40</v>
      </c>
      <c r="G70" s="32" t="s">
        <v>39</v>
      </c>
      <c r="H70" s="45">
        <v>2017</v>
      </c>
      <c r="I70" s="37" t="s">
        <v>200</v>
      </c>
      <c r="J70" s="34" t="s">
        <v>112</v>
      </c>
    </row>
    <row r="71" spans="1:10" s="23" customFormat="1" ht="93">
      <c r="A71" s="31" t="s">
        <v>373</v>
      </c>
      <c r="B71" s="29" t="s">
        <v>194</v>
      </c>
      <c r="C71" s="32" t="s">
        <v>193</v>
      </c>
      <c r="D71" s="33" t="s">
        <v>209</v>
      </c>
      <c r="E71" s="32" t="s">
        <v>215</v>
      </c>
      <c r="F71" s="32" t="s">
        <v>43</v>
      </c>
      <c r="G71" s="32" t="s">
        <v>28</v>
      </c>
      <c r="H71" s="45">
        <v>2017</v>
      </c>
      <c r="I71" s="45">
        <v>2020</v>
      </c>
      <c r="J71" s="34" t="s">
        <v>95</v>
      </c>
    </row>
    <row r="72" spans="1:10" s="23" customFormat="1" ht="232.5">
      <c r="A72" s="42" t="s">
        <v>346</v>
      </c>
      <c r="B72" s="28" t="s">
        <v>261</v>
      </c>
      <c r="C72" s="39" t="s">
        <v>187</v>
      </c>
      <c r="D72" s="43" t="s">
        <v>9</v>
      </c>
      <c r="E72" s="39" t="s">
        <v>32</v>
      </c>
      <c r="F72" s="39" t="s">
        <v>198</v>
      </c>
      <c r="G72" s="39" t="s">
        <v>201</v>
      </c>
      <c r="H72" s="43" t="s">
        <v>199</v>
      </c>
      <c r="I72" s="39" t="s">
        <v>200</v>
      </c>
      <c r="J72" s="44"/>
    </row>
    <row r="73" spans="1:10" s="23" customFormat="1" ht="93">
      <c r="A73" s="31" t="s">
        <v>84</v>
      </c>
      <c r="B73" s="29" t="s">
        <v>85</v>
      </c>
      <c r="C73" s="32" t="s">
        <v>193</v>
      </c>
      <c r="D73" s="33" t="s">
        <v>15</v>
      </c>
      <c r="E73" s="32" t="s">
        <v>198</v>
      </c>
      <c r="F73" s="32" t="s">
        <v>60</v>
      </c>
      <c r="G73" s="32" t="s">
        <v>28</v>
      </c>
      <c r="H73" s="38">
        <v>2019</v>
      </c>
      <c r="I73" s="46" t="s">
        <v>200</v>
      </c>
      <c r="J73" s="34" t="s">
        <v>86</v>
      </c>
    </row>
    <row r="74" spans="1:10" s="23" customFormat="1" ht="139.5">
      <c r="A74" s="42" t="s">
        <v>347</v>
      </c>
      <c r="B74" s="28" t="s">
        <v>283</v>
      </c>
      <c r="C74" s="39" t="s">
        <v>190</v>
      </c>
      <c r="D74" s="39" t="s">
        <v>9</v>
      </c>
      <c r="E74" s="39" t="s">
        <v>32</v>
      </c>
      <c r="F74" s="38" t="s">
        <v>198</v>
      </c>
      <c r="G74" s="39" t="s">
        <v>201</v>
      </c>
      <c r="H74" s="38">
        <v>2019</v>
      </c>
      <c r="I74" s="39" t="s">
        <v>200</v>
      </c>
      <c r="J74" s="40" t="s">
        <v>94</v>
      </c>
    </row>
    <row r="75" spans="1:10" s="23" customFormat="1" ht="58">
      <c r="A75" s="31" t="s">
        <v>348</v>
      </c>
      <c r="B75" s="29" t="s">
        <v>76</v>
      </c>
      <c r="C75" s="32" t="s">
        <v>195</v>
      </c>
      <c r="D75" s="33" t="s">
        <v>212</v>
      </c>
      <c r="E75" s="32" t="s">
        <v>71</v>
      </c>
      <c r="F75" s="32" t="s">
        <v>70</v>
      </c>
      <c r="G75" s="32" t="s">
        <v>35</v>
      </c>
      <c r="H75" s="38">
        <v>2018</v>
      </c>
      <c r="I75" s="46" t="s">
        <v>200</v>
      </c>
      <c r="J75" s="34" t="s">
        <v>77</v>
      </c>
    </row>
    <row r="76" spans="1:10" s="23" customFormat="1" ht="46.5">
      <c r="A76" s="31" t="s">
        <v>374</v>
      </c>
      <c r="B76" s="29" t="s">
        <v>298</v>
      </c>
      <c r="C76" s="32" t="s">
        <v>195</v>
      </c>
      <c r="D76" s="33" t="s">
        <v>11</v>
      </c>
      <c r="E76" s="32" t="s">
        <v>217</v>
      </c>
      <c r="F76" s="32" t="s">
        <v>40</v>
      </c>
      <c r="G76" s="32" t="s">
        <v>39</v>
      </c>
      <c r="H76" s="33">
        <v>2019</v>
      </c>
      <c r="I76" s="32">
        <v>2019</v>
      </c>
      <c r="J76" s="34" t="s">
        <v>297</v>
      </c>
    </row>
    <row r="77" spans="1:10" s="23" customFormat="1" ht="77.5">
      <c r="A77" s="42" t="s">
        <v>247</v>
      </c>
      <c r="B77" s="28" t="s">
        <v>266</v>
      </c>
      <c r="C77" s="39" t="s">
        <v>191</v>
      </c>
      <c r="D77" s="39" t="s">
        <v>9</v>
      </c>
      <c r="E77" s="39" t="s">
        <v>32</v>
      </c>
      <c r="F77" s="38" t="s">
        <v>198</v>
      </c>
      <c r="G77" s="39" t="s">
        <v>201</v>
      </c>
      <c r="H77" s="38">
        <v>2018</v>
      </c>
      <c r="I77" s="32">
        <v>2018</v>
      </c>
      <c r="J77" s="40" t="s">
        <v>383</v>
      </c>
    </row>
    <row r="78" spans="1:10" s="23" customFormat="1" ht="77.5">
      <c r="A78" s="31" t="s">
        <v>140</v>
      </c>
      <c r="B78" s="29" t="s">
        <v>254</v>
      </c>
      <c r="C78" s="39" t="s">
        <v>188</v>
      </c>
      <c r="D78" s="33" t="s">
        <v>209</v>
      </c>
      <c r="E78" s="32" t="s">
        <v>141</v>
      </c>
      <c r="F78" s="39" t="s">
        <v>198</v>
      </c>
      <c r="G78" s="32" t="s">
        <v>28</v>
      </c>
      <c r="H78" s="45">
        <v>2016</v>
      </c>
      <c r="I78" s="32" t="s">
        <v>200</v>
      </c>
      <c r="J78" s="64" t="s">
        <v>381</v>
      </c>
    </row>
    <row r="79" spans="1:10" s="23" customFormat="1" ht="124">
      <c r="A79" s="31" t="s">
        <v>154</v>
      </c>
      <c r="B79" s="29" t="s">
        <v>282</v>
      </c>
      <c r="C79" s="32" t="s">
        <v>193</v>
      </c>
      <c r="D79" s="33" t="s">
        <v>9</v>
      </c>
      <c r="E79" s="32" t="s">
        <v>124</v>
      </c>
      <c r="F79" s="32" t="s">
        <v>155</v>
      </c>
      <c r="G79" s="32" t="s">
        <v>28</v>
      </c>
      <c r="H79" s="33">
        <v>2018</v>
      </c>
      <c r="I79" s="32" t="s">
        <v>200</v>
      </c>
      <c r="J79" s="34" t="s">
        <v>156</v>
      </c>
    </row>
    <row r="80" spans="1:10" s="23" customFormat="1" ht="62">
      <c r="A80" s="31" t="s">
        <v>375</v>
      </c>
      <c r="B80" s="29" t="s">
        <v>108</v>
      </c>
      <c r="C80" s="32" t="s">
        <v>193</v>
      </c>
      <c r="D80" s="32" t="s">
        <v>9</v>
      </c>
      <c r="E80" s="32" t="s">
        <v>32</v>
      </c>
      <c r="F80" s="32" t="s">
        <v>114</v>
      </c>
      <c r="G80" s="32" t="s">
        <v>39</v>
      </c>
      <c r="H80" s="37" t="s">
        <v>198</v>
      </c>
      <c r="I80" s="37" t="s">
        <v>200</v>
      </c>
      <c r="J80" s="34" t="s">
        <v>109</v>
      </c>
    </row>
    <row r="81" spans="1:10" s="23" customFormat="1" ht="201.5">
      <c r="A81" s="31" t="s">
        <v>350</v>
      </c>
      <c r="B81" s="29" t="s">
        <v>313</v>
      </c>
      <c r="C81" s="39" t="s">
        <v>191</v>
      </c>
      <c r="D81" s="32" t="s">
        <v>10</v>
      </c>
      <c r="E81" s="32" t="s">
        <v>214</v>
      </c>
      <c r="F81" s="38" t="s">
        <v>198</v>
      </c>
      <c r="G81" s="32" t="s">
        <v>28</v>
      </c>
      <c r="H81" s="45">
        <v>2016</v>
      </c>
      <c r="I81" s="32" t="s">
        <v>200</v>
      </c>
      <c r="J81" s="34" t="s">
        <v>93</v>
      </c>
    </row>
    <row r="82" spans="1:10" s="23" customFormat="1" ht="108.5">
      <c r="A82" s="42" t="s">
        <v>315</v>
      </c>
      <c r="B82" s="28" t="s">
        <v>317</v>
      </c>
      <c r="C82" s="39" t="s">
        <v>188</v>
      </c>
      <c r="D82" s="43" t="s">
        <v>10</v>
      </c>
      <c r="E82" s="39" t="s">
        <v>219</v>
      </c>
      <c r="F82" s="39" t="s">
        <v>198</v>
      </c>
      <c r="G82" s="39" t="s">
        <v>28</v>
      </c>
      <c r="H82" s="43">
        <v>2020</v>
      </c>
      <c r="I82" s="39" t="s">
        <v>200</v>
      </c>
      <c r="J82" s="56" t="s">
        <v>316</v>
      </c>
    </row>
    <row r="83" spans="1:10" s="23" customFormat="1" ht="217">
      <c r="A83" s="31" t="s">
        <v>182</v>
      </c>
      <c r="B83" s="29" t="s">
        <v>262</v>
      </c>
      <c r="C83" s="32" t="s">
        <v>195</v>
      </c>
      <c r="D83" s="33" t="s">
        <v>209</v>
      </c>
      <c r="E83" s="32" t="s">
        <v>141</v>
      </c>
      <c r="F83" s="39" t="s">
        <v>198</v>
      </c>
      <c r="G83" s="32" t="s">
        <v>28</v>
      </c>
      <c r="H83" s="38">
        <v>2019</v>
      </c>
      <c r="I83" s="50" t="s">
        <v>200</v>
      </c>
      <c r="J83" s="34" t="s">
        <v>183</v>
      </c>
    </row>
    <row r="84" spans="1:10" ht="46.5">
      <c r="A84" s="31" t="s">
        <v>376</v>
      </c>
      <c r="B84" s="29" t="s">
        <v>235</v>
      </c>
      <c r="C84" s="39" t="s">
        <v>192</v>
      </c>
      <c r="D84" s="33" t="s">
        <v>11</v>
      </c>
      <c r="E84" s="32" t="s">
        <v>267</v>
      </c>
      <c r="F84" s="32" t="s">
        <v>158</v>
      </c>
      <c r="G84" s="32" t="s">
        <v>157</v>
      </c>
      <c r="H84" s="33">
        <v>2018</v>
      </c>
      <c r="I84" s="32">
        <v>2019</v>
      </c>
      <c r="J84" s="41"/>
    </row>
    <row r="85" spans="1:10" ht="139.5">
      <c r="A85" s="42" t="s">
        <v>351</v>
      </c>
      <c r="B85" s="28" t="s">
        <v>272</v>
      </c>
      <c r="C85" s="39" t="s">
        <v>187</v>
      </c>
      <c r="D85" s="43" t="s">
        <v>9</v>
      </c>
      <c r="E85" s="39" t="s">
        <v>32</v>
      </c>
      <c r="F85" s="39" t="s">
        <v>198</v>
      </c>
      <c r="G85" s="39" t="s">
        <v>201</v>
      </c>
      <c r="H85" s="38">
        <v>2019</v>
      </c>
      <c r="I85" s="32">
        <v>2019</v>
      </c>
      <c r="J85" s="44"/>
    </row>
    <row r="86" spans="1:10" ht="31">
      <c r="A86" s="42" t="s">
        <v>352</v>
      </c>
      <c r="B86" s="28" t="s">
        <v>228</v>
      </c>
      <c r="C86" s="39" t="s">
        <v>191</v>
      </c>
      <c r="D86" s="39" t="s">
        <v>9</v>
      </c>
      <c r="E86" s="39" t="s">
        <v>32</v>
      </c>
      <c r="F86" s="38" t="s">
        <v>198</v>
      </c>
      <c r="G86" s="39" t="s">
        <v>201</v>
      </c>
      <c r="H86" s="39">
        <v>2018</v>
      </c>
      <c r="I86" s="39">
        <v>2018</v>
      </c>
      <c r="J86" s="40" t="s">
        <v>245</v>
      </c>
    </row>
    <row r="87" spans="1:10" ht="108.5">
      <c r="A87" s="42" t="s">
        <v>50</v>
      </c>
      <c r="B87" s="28" t="s">
        <v>252</v>
      </c>
      <c r="C87" s="39" t="s">
        <v>190</v>
      </c>
      <c r="D87" s="39" t="s">
        <v>9</v>
      </c>
      <c r="E87" s="39" t="s">
        <v>32</v>
      </c>
      <c r="F87" s="38" t="s">
        <v>198</v>
      </c>
      <c r="G87" s="39" t="s">
        <v>201</v>
      </c>
      <c r="H87" s="39">
        <v>2019</v>
      </c>
      <c r="I87" s="39">
        <v>2019</v>
      </c>
      <c r="J87" s="40" t="s">
        <v>51</v>
      </c>
    </row>
    <row r="88" spans="1:10" ht="139.5">
      <c r="A88" s="31" t="s">
        <v>338</v>
      </c>
      <c r="B88" s="29" t="s">
        <v>274</v>
      </c>
      <c r="C88" s="39" t="s">
        <v>188</v>
      </c>
      <c r="D88" s="32" t="s">
        <v>209</v>
      </c>
      <c r="E88" s="32" t="s">
        <v>258</v>
      </c>
      <c r="F88" s="38" t="s">
        <v>198</v>
      </c>
      <c r="G88" s="39" t="s">
        <v>201</v>
      </c>
      <c r="H88" s="32">
        <v>2018</v>
      </c>
      <c r="I88" s="32" t="s">
        <v>200</v>
      </c>
      <c r="J88" s="34" t="s">
        <v>49</v>
      </c>
    </row>
    <row r="89" spans="1:10" ht="139.5">
      <c r="A89" s="42" t="s">
        <v>353</v>
      </c>
      <c r="B89" s="28" t="s">
        <v>171</v>
      </c>
      <c r="C89" s="32" t="s">
        <v>193</v>
      </c>
      <c r="D89" s="43" t="s">
        <v>9</v>
      </c>
      <c r="E89" s="39" t="s">
        <v>32</v>
      </c>
      <c r="F89" s="39" t="s">
        <v>198</v>
      </c>
      <c r="G89" s="39" t="s">
        <v>201</v>
      </c>
      <c r="H89" s="43" t="s">
        <v>199</v>
      </c>
      <c r="I89" s="39" t="s">
        <v>200</v>
      </c>
      <c r="J89" s="44"/>
    </row>
    <row r="90" spans="1:10" ht="77.5">
      <c r="A90" s="42" t="s">
        <v>44</v>
      </c>
      <c r="B90" s="28" t="s">
        <v>45</v>
      </c>
      <c r="C90" s="39" t="s">
        <v>190</v>
      </c>
      <c r="D90" s="39" t="s">
        <v>9</v>
      </c>
      <c r="E90" s="39" t="s">
        <v>32</v>
      </c>
      <c r="F90" s="38" t="s">
        <v>198</v>
      </c>
      <c r="G90" s="39" t="s">
        <v>201</v>
      </c>
      <c r="H90" s="38">
        <v>2018</v>
      </c>
      <c r="I90" s="39">
        <v>2018</v>
      </c>
      <c r="J90" s="40" t="s">
        <v>46</v>
      </c>
    </row>
    <row r="91" spans="1:10" ht="108.5">
      <c r="A91" s="31" t="s">
        <v>380</v>
      </c>
      <c r="B91" s="29" t="s">
        <v>384</v>
      </c>
      <c r="C91" s="39" t="s">
        <v>188</v>
      </c>
      <c r="D91" s="32" t="s">
        <v>9</v>
      </c>
      <c r="E91" s="32" t="s">
        <v>216</v>
      </c>
      <c r="F91" s="39" t="s">
        <v>198</v>
      </c>
      <c r="G91" s="39" t="s">
        <v>201</v>
      </c>
      <c r="H91" s="37" t="s">
        <v>198</v>
      </c>
      <c r="I91" s="37" t="s">
        <v>200</v>
      </c>
      <c r="J91" s="41"/>
    </row>
    <row r="92" spans="1:10" ht="108.5">
      <c r="A92" s="42" t="s">
        <v>354</v>
      </c>
      <c r="B92" s="51" t="s">
        <v>318</v>
      </c>
      <c r="C92" s="32" t="s">
        <v>193</v>
      </c>
      <c r="D92" s="33" t="s">
        <v>15</v>
      </c>
      <c r="E92" s="32" t="s">
        <v>138</v>
      </c>
      <c r="F92" s="49" t="s">
        <v>43</v>
      </c>
      <c r="G92" s="49" t="s">
        <v>28</v>
      </c>
      <c r="H92" s="45">
        <v>2017</v>
      </c>
      <c r="I92" s="32" t="s">
        <v>200</v>
      </c>
      <c r="J92" s="34" t="s">
        <v>319</v>
      </c>
    </row>
    <row r="93" spans="1:10" ht="124">
      <c r="A93" s="31" t="s">
        <v>355</v>
      </c>
      <c r="B93" s="29" t="s">
        <v>281</v>
      </c>
      <c r="C93" s="39" t="s">
        <v>191</v>
      </c>
      <c r="D93" s="33" t="s">
        <v>10</v>
      </c>
      <c r="E93" s="32" t="s">
        <v>249</v>
      </c>
      <c r="F93" s="32" t="s">
        <v>198</v>
      </c>
      <c r="G93" s="32" t="s">
        <v>87</v>
      </c>
      <c r="H93" s="33">
        <v>2020</v>
      </c>
      <c r="I93" s="32" t="s">
        <v>200</v>
      </c>
      <c r="J93" s="52" t="s">
        <v>250</v>
      </c>
    </row>
    <row r="94" spans="1:10" ht="108.5">
      <c r="A94" s="31" t="s">
        <v>356</v>
      </c>
      <c r="B94" s="29" t="s">
        <v>116</v>
      </c>
      <c r="C94" s="32" t="s">
        <v>193</v>
      </c>
      <c r="D94" s="32" t="s">
        <v>9</v>
      </c>
      <c r="E94" s="32" t="s">
        <v>32</v>
      </c>
      <c r="F94" s="32" t="s">
        <v>114</v>
      </c>
      <c r="G94" s="32" t="s">
        <v>39</v>
      </c>
      <c r="H94" s="32" t="s">
        <v>199</v>
      </c>
      <c r="I94" s="32" t="s">
        <v>200</v>
      </c>
      <c r="J94" s="41"/>
    </row>
    <row r="95" spans="1:10" ht="124">
      <c r="A95" s="31" t="s">
        <v>144</v>
      </c>
      <c r="B95" s="29" t="s">
        <v>280</v>
      </c>
      <c r="C95" s="32" t="s">
        <v>193</v>
      </c>
      <c r="D95" s="33" t="s">
        <v>212</v>
      </c>
      <c r="E95" s="32" t="s">
        <v>146</v>
      </c>
      <c r="F95" s="32" t="s">
        <v>145</v>
      </c>
      <c r="G95" s="32" t="s">
        <v>28</v>
      </c>
      <c r="H95" s="45">
        <v>2016</v>
      </c>
      <c r="I95" s="32" t="s">
        <v>200</v>
      </c>
      <c r="J95" s="34" t="s">
        <v>147</v>
      </c>
    </row>
    <row r="96" spans="1:10" s="63" customFormat="1">
      <c r="A96" s="58"/>
      <c r="B96" s="59"/>
      <c r="C96" s="60"/>
      <c r="D96" s="61"/>
      <c r="E96" s="60"/>
      <c r="F96" s="60"/>
      <c r="G96" s="60"/>
      <c r="H96" s="61"/>
      <c r="I96" s="60"/>
      <c r="J96" s="62"/>
    </row>
    <row r="97" spans="1:10" s="63" customFormat="1">
      <c r="A97" s="58"/>
      <c r="B97" s="59"/>
      <c r="C97" s="60"/>
      <c r="D97" s="61"/>
      <c r="E97" s="60"/>
      <c r="F97" s="60"/>
      <c r="G97" s="60"/>
      <c r="H97" s="61"/>
      <c r="I97" s="60"/>
      <c r="J97" s="62"/>
    </row>
    <row r="98" spans="1:10" s="63" customFormat="1">
      <c r="A98" s="58"/>
      <c r="B98" s="59"/>
      <c r="C98" s="60"/>
      <c r="D98" s="61"/>
      <c r="E98" s="60"/>
      <c r="F98" s="60"/>
      <c r="G98" s="60"/>
      <c r="H98" s="61"/>
      <c r="I98" s="60"/>
      <c r="J98" s="62"/>
    </row>
    <row r="99" spans="1:10" s="63" customFormat="1">
      <c r="A99" s="58"/>
      <c r="B99" s="59"/>
      <c r="C99" s="60"/>
      <c r="D99" s="61"/>
      <c r="E99" s="60"/>
      <c r="F99" s="60"/>
      <c r="G99" s="60"/>
      <c r="H99" s="61"/>
      <c r="I99" s="60"/>
      <c r="J99" s="62"/>
    </row>
    <row r="100" spans="1:10" s="63" customFormat="1">
      <c r="A100" s="58"/>
      <c r="B100" s="59"/>
      <c r="C100" s="60"/>
      <c r="D100" s="61"/>
      <c r="E100" s="60"/>
      <c r="F100" s="60"/>
      <c r="G100" s="60"/>
      <c r="H100" s="61"/>
      <c r="I100" s="60"/>
      <c r="J100" s="62"/>
    </row>
    <row r="101" spans="1:10" s="63" customFormat="1">
      <c r="A101" s="58"/>
      <c r="B101" s="59"/>
      <c r="C101" s="60"/>
      <c r="D101" s="61"/>
      <c r="E101" s="60"/>
      <c r="F101" s="60"/>
      <c r="G101" s="60"/>
      <c r="H101" s="61"/>
      <c r="I101" s="60"/>
      <c r="J101" s="62"/>
    </row>
    <row r="102" spans="1:10" s="63" customFormat="1">
      <c r="A102" s="58"/>
      <c r="B102" s="59"/>
      <c r="C102" s="60"/>
      <c r="D102" s="61"/>
      <c r="E102" s="60"/>
      <c r="F102" s="60"/>
      <c r="G102" s="60"/>
      <c r="H102" s="61"/>
      <c r="I102" s="60"/>
      <c r="J102" s="62"/>
    </row>
    <row r="103" spans="1:10" s="63" customFormat="1">
      <c r="A103" s="58"/>
      <c r="B103" s="59"/>
      <c r="C103" s="60"/>
      <c r="D103" s="61"/>
      <c r="E103" s="60"/>
      <c r="F103" s="60"/>
      <c r="G103" s="60"/>
      <c r="H103" s="61"/>
      <c r="I103" s="60"/>
      <c r="J103" s="62"/>
    </row>
    <row r="104" spans="1:10" s="63" customFormat="1">
      <c r="A104" s="58"/>
      <c r="B104" s="59"/>
      <c r="C104" s="60"/>
      <c r="D104" s="61"/>
      <c r="E104" s="60"/>
      <c r="F104" s="60"/>
      <c r="G104" s="60"/>
      <c r="H104" s="61"/>
      <c r="I104" s="60"/>
      <c r="J104" s="62"/>
    </row>
    <row r="105" spans="1:10" s="63" customFormat="1">
      <c r="A105" s="58"/>
      <c r="B105" s="59"/>
      <c r="C105" s="60"/>
      <c r="D105" s="61"/>
      <c r="E105" s="60"/>
      <c r="F105" s="60"/>
      <c r="G105" s="60"/>
      <c r="H105" s="61"/>
      <c r="I105" s="60"/>
      <c r="J105" s="62"/>
    </row>
    <row r="106" spans="1:10" s="63" customFormat="1">
      <c r="A106" s="58"/>
      <c r="B106" s="59"/>
      <c r="C106" s="60"/>
      <c r="D106" s="61"/>
      <c r="E106" s="60"/>
      <c r="F106" s="60"/>
      <c r="G106" s="60"/>
      <c r="H106" s="61"/>
      <c r="I106" s="60"/>
      <c r="J106" s="62"/>
    </row>
    <row r="107" spans="1:10" s="63" customFormat="1">
      <c r="A107" s="58"/>
      <c r="B107" s="59"/>
      <c r="C107" s="60"/>
      <c r="D107" s="61"/>
      <c r="E107" s="60"/>
      <c r="F107" s="60"/>
      <c r="G107" s="60"/>
      <c r="H107" s="61"/>
      <c r="I107" s="60"/>
      <c r="J107" s="62"/>
    </row>
    <row r="108" spans="1:10" s="63" customFormat="1">
      <c r="A108" s="58"/>
      <c r="B108" s="59"/>
      <c r="C108" s="60"/>
      <c r="D108" s="61"/>
      <c r="E108" s="60"/>
      <c r="F108" s="60"/>
      <c r="G108" s="60"/>
      <c r="H108" s="61"/>
      <c r="I108" s="60"/>
      <c r="J108" s="62"/>
    </row>
    <row r="109" spans="1:10" s="63" customFormat="1">
      <c r="A109" s="58"/>
      <c r="B109" s="59"/>
      <c r="C109" s="60"/>
      <c r="D109" s="61"/>
      <c r="E109" s="60"/>
      <c r="F109" s="60"/>
      <c r="G109" s="60"/>
      <c r="H109" s="61"/>
      <c r="I109" s="60"/>
      <c r="J109" s="62"/>
    </row>
    <row r="110" spans="1:10" s="63" customFormat="1">
      <c r="A110" s="58"/>
      <c r="B110" s="59"/>
      <c r="C110" s="60"/>
      <c r="D110" s="61"/>
      <c r="E110" s="60"/>
      <c r="F110" s="60"/>
      <c r="G110" s="60"/>
      <c r="H110" s="61"/>
      <c r="I110" s="60"/>
      <c r="J110" s="62"/>
    </row>
    <row r="111" spans="1:10" s="63" customFormat="1">
      <c r="A111" s="58"/>
      <c r="B111" s="59"/>
      <c r="C111" s="60"/>
      <c r="D111" s="61"/>
      <c r="E111" s="60"/>
      <c r="F111" s="60"/>
      <c r="G111" s="60"/>
      <c r="H111" s="61"/>
      <c r="I111" s="60"/>
      <c r="J111" s="62"/>
    </row>
    <row r="112" spans="1:10" s="63" customFormat="1">
      <c r="A112" s="58"/>
      <c r="B112" s="59"/>
      <c r="C112" s="60"/>
      <c r="D112" s="61"/>
      <c r="E112" s="60"/>
      <c r="F112" s="60"/>
      <c r="G112" s="60"/>
      <c r="H112" s="61"/>
      <c r="I112" s="60"/>
      <c r="J112" s="62"/>
    </row>
    <row r="113" spans="1:10" s="63" customFormat="1">
      <c r="A113" s="58"/>
      <c r="B113" s="59"/>
      <c r="C113" s="60"/>
      <c r="D113" s="61"/>
      <c r="E113" s="60"/>
      <c r="F113" s="60"/>
      <c r="G113" s="60"/>
      <c r="H113" s="61"/>
      <c r="I113" s="60"/>
      <c r="J113" s="62"/>
    </row>
    <row r="114" spans="1:10" s="63" customFormat="1">
      <c r="A114" s="58"/>
      <c r="B114" s="59"/>
      <c r="C114" s="60"/>
      <c r="D114" s="61"/>
      <c r="E114" s="60"/>
      <c r="F114" s="60"/>
      <c r="G114" s="60"/>
      <c r="H114" s="61"/>
      <c r="I114" s="60"/>
      <c r="J114" s="62"/>
    </row>
    <row r="115" spans="1:10" s="63" customFormat="1">
      <c r="A115" s="58"/>
      <c r="B115" s="59"/>
      <c r="C115" s="60"/>
      <c r="D115" s="61"/>
      <c r="E115" s="60"/>
      <c r="F115" s="60"/>
      <c r="G115" s="60"/>
      <c r="H115" s="61"/>
      <c r="I115" s="60"/>
      <c r="J115" s="62"/>
    </row>
    <row r="116" spans="1:10" s="63" customFormat="1">
      <c r="A116" s="58"/>
      <c r="B116" s="59"/>
      <c r="C116" s="60"/>
      <c r="D116" s="61"/>
      <c r="E116" s="60"/>
      <c r="F116" s="60"/>
      <c r="G116" s="60"/>
      <c r="H116" s="61"/>
      <c r="I116" s="60"/>
      <c r="J116" s="62"/>
    </row>
    <row r="117" spans="1:10" s="63" customFormat="1">
      <c r="A117" s="58"/>
      <c r="B117" s="59"/>
      <c r="C117" s="60"/>
      <c r="D117" s="61"/>
      <c r="E117" s="60"/>
      <c r="F117" s="60"/>
      <c r="G117" s="60"/>
      <c r="H117" s="61"/>
      <c r="I117" s="60"/>
      <c r="J117" s="62"/>
    </row>
    <row r="118" spans="1:10" s="63" customFormat="1">
      <c r="A118" s="58"/>
      <c r="B118" s="59"/>
      <c r="C118" s="60"/>
      <c r="D118" s="61"/>
      <c r="E118" s="60"/>
      <c r="F118" s="60"/>
      <c r="G118" s="60"/>
      <c r="H118" s="61"/>
      <c r="I118" s="60"/>
      <c r="J118" s="62"/>
    </row>
    <row r="119" spans="1:10" s="63" customFormat="1">
      <c r="A119" s="58"/>
      <c r="B119" s="59"/>
      <c r="C119" s="60"/>
      <c r="D119" s="61"/>
      <c r="E119" s="60"/>
      <c r="F119" s="60"/>
      <c r="G119" s="60"/>
      <c r="H119" s="61"/>
      <c r="I119" s="60"/>
      <c r="J119" s="62"/>
    </row>
    <row r="120" spans="1:10" s="63" customFormat="1">
      <c r="A120" s="58"/>
      <c r="B120" s="59"/>
      <c r="C120" s="60"/>
      <c r="D120" s="61"/>
      <c r="E120" s="60"/>
      <c r="F120" s="60"/>
      <c r="G120" s="60"/>
      <c r="H120" s="61"/>
      <c r="I120" s="60"/>
      <c r="J120" s="62"/>
    </row>
    <row r="121" spans="1:10" s="63" customFormat="1">
      <c r="A121" s="58"/>
      <c r="B121" s="59"/>
      <c r="C121" s="60"/>
      <c r="D121" s="61"/>
      <c r="E121" s="60"/>
      <c r="F121" s="60"/>
      <c r="G121" s="60"/>
      <c r="H121" s="61"/>
      <c r="I121" s="60"/>
      <c r="J121" s="62"/>
    </row>
    <row r="122" spans="1:10" s="63" customFormat="1">
      <c r="A122" s="58"/>
      <c r="B122" s="59"/>
      <c r="C122" s="60"/>
      <c r="D122" s="61"/>
      <c r="E122" s="60"/>
      <c r="F122" s="60"/>
      <c r="G122" s="60"/>
      <c r="H122" s="61"/>
      <c r="I122" s="60"/>
      <c r="J122" s="62"/>
    </row>
    <row r="123" spans="1:10" s="63" customFormat="1">
      <c r="A123" s="58"/>
      <c r="B123" s="59"/>
      <c r="C123" s="60"/>
      <c r="D123" s="61"/>
      <c r="E123" s="60"/>
      <c r="F123" s="60"/>
      <c r="G123" s="60"/>
      <c r="H123" s="61"/>
      <c r="I123" s="60"/>
      <c r="J123" s="62"/>
    </row>
    <row r="124" spans="1:10" s="63" customFormat="1">
      <c r="A124" s="58"/>
      <c r="B124" s="59"/>
      <c r="C124" s="60"/>
      <c r="D124" s="61"/>
      <c r="E124" s="60"/>
      <c r="F124" s="60"/>
      <c r="G124" s="60"/>
      <c r="H124" s="61"/>
      <c r="I124" s="60"/>
      <c r="J124" s="62"/>
    </row>
    <row r="125" spans="1:10" s="63" customFormat="1">
      <c r="A125" s="58"/>
      <c r="B125" s="59"/>
      <c r="C125" s="60"/>
      <c r="D125" s="61"/>
      <c r="E125" s="60"/>
      <c r="F125" s="60"/>
      <c r="G125" s="60"/>
      <c r="H125" s="61"/>
      <c r="I125" s="60"/>
      <c r="J125" s="62"/>
    </row>
    <row r="126" spans="1:10" s="63" customFormat="1">
      <c r="A126" s="58"/>
      <c r="B126" s="59"/>
      <c r="C126" s="60"/>
      <c r="D126" s="61"/>
      <c r="E126" s="60"/>
      <c r="F126" s="60"/>
      <c r="G126" s="60"/>
      <c r="H126" s="61"/>
      <c r="I126" s="60"/>
      <c r="J126" s="62"/>
    </row>
    <row r="127" spans="1:10" s="63" customFormat="1">
      <c r="A127" s="58"/>
      <c r="B127" s="59"/>
      <c r="C127" s="60"/>
      <c r="D127" s="61"/>
      <c r="E127" s="60"/>
      <c r="F127" s="60"/>
      <c r="G127" s="60"/>
      <c r="H127" s="61"/>
      <c r="I127" s="60"/>
      <c r="J127" s="62"/>
    </row>
    <row r="128" spans="1:10" s="63" customFormat="1">
      <c r="A128" s="58"/>
      <c r="B128" s="59"/>
      <c r="C128" s="60"/>
      <c r="D128" s="61"/>
      <c r="E128" s="60"/>
      <c r="F128" s="60"/>
      <c r="G128" s="60"/>
      <c r="H128" s="61"/>
      <c r="I128" s="60"/>
      <c r="J128" s="62"/>
    </row>
    <row r="129" spans="1:10" s="63" customFormat="1">
      <c r="A129" s="58"/>
      <c r="B129" s="59"/>
      <c r="C129" s="60"/>
      <c r="D129" s="61"/>
      <c r="E129" s="60"/>
      <c r="F129" s="60"/>
      <c r="G129" s="60"/>
      <c r="H129" s="61"/>
      <c r="I129" s="60"/>
      <c r="J129" s="62"/>
    </row>
    <row r="130" spans="1:10" s="63" customFormat="1">
      <c r="A130" s="58"/>
      <c r="B130" s="59"/>
      <c r="C130" s="60"/>
      <c r="D130" s="61"/>
      <c r="E130" s="60"/>
      <c r="F130" s="60"/>
      <c r="G130" s="60"/>
      <c r="H130" s="61"/>
      <c r="I130" s="60"/>
      <c r="J130" s="62"/>
    </row>
    <row r="131" spans="1:10" s="63" customFormat="1">
      <c r="A131" s="58"/>
      <c r="B131" s="59"/>
      <c r="C131" s="60"/>
      <c r="D131" s="61"/>
      <c r="E131" s="60"/>
      <c r="F131" s="60"/>
      <c r="G131" s="60"/>
      <c r="H131" s="61"/>
      <c r="I131" s="60"/>
      <c r="J131" s="62"/>
    </row>
    <row r="132" spans="1:10" s="63" customFormat="1">
      <c r="A132" s="58"/>
      <c r="B132" s="59"/>
      <c r="C132" s="60"/>
      <c r="D132" s="61"/>
      <c r="E132" s="60"/>
      <c r="F132" s="60"/>
      <c r="G132" s="60"/>
      <c r="H132" s="61"/>
      <c r="I132" s="60"/>
      <c r="J132" s="62"/>
    </row>
    <row r="133" spans="1:10" s="63" customFormat="1">
      <c r="A133" s="58"/>
      <c r="B133" s="59"/>
      <c r="C133" s="60"/>
      <c r="D133" s="61"/>
      <c r="E133" s="60"/>
      <c r="F133" s="60"/>
      <c r="G133" s="60"/>
      <c r="H133" s="61"/>
      <c r="I133" s="60"/>
      <c r="J133" s="62"/>
    </row>
    <row r="134" spans="1:10" s="63" customFormat="1">
      <c r="A134" s="58"/>
      <c r="B134" s="59"/>
      <c r="C134" s="60"/>
      <c r="D134" s="61"/>
      <c r="E134" s="60"/>
      <c r="F134" s="60"/>
      <c r="G134" s="60"/>
      <c r="H134" s="61"/>
      <c r="I134" s="60"/>
      <c r="J134" s="62"/>
    </row>
    <row r="135" spans="1:10" s="63" customFormat="1">
      <c r="A135" s="58"/>
      <c r="B135" s="59"/>
      <c r="C135" s="60"/>
      <c r="D135" s="61"/>
      <c r="E135" s="60"/>
      <c r="F135" s="60"/>
      <c r="G135" s="60"/>
      <c r="H135" s="61"/>
      <c r="I135" s="60"/>
      <c r="J135" s="62"/>
    </row>
    <row r="136" spans="1:10" s="63" customFormat="1">
      <c r="A136" s="58"/>
      <c r="B136" s="59"/>
      <c r="C136" s="60"/>
      <c r="D136" s="61"/>
      <c r="E136" s="60"/>
      <c r="F136" s="60"/>
      <c r="G136" s="60"/>
      <c r="H136" s="61"/>
      <c r="I136" s="60"/>
      <c r="J136" s="62"/>
    </row>
    <row r="137" spans="1:10" s="63" customFormat="1">
      <c r="A137" s="58"/>
      <c r="B137" s="59"/>
      <c r="C137" s="60"/>
      <c r="D137" s="61"/>
      <c r="E137" s="60"/>
      <c r="F137" s="60"/>
      <c r="G137" s="60"/>
      <c r="H137" s="61"/>
      <c r="I137" s="60"/>
      <c r="J137" s="62"/>
    </row>
    <row r="138" spans="1:10" s="63" customFormat="1">
      <c r="A138" s="58"/>
      <c r="B138" s="59"/>
      <c r="C138" s="60"/>
      <c r="D138" s="61"/>
      <c r="E138" s="60"/>
      <c r="F138" s="60"/>
      <c r="G138" s="60"/>
      <c r="H138" s="61"/>
      <c r="I138" s="60"/>
      <c r="J138" s="62"/>
    </row>
    <row r="139" spans="1:10" s="63" customFormat="1">
      <c r="A139" s="58"/>
      <c r="B139" s="59"/>
      <c r="C139" s="60"/>
      <c r="D139" s="61"/>
      <c r="E139" s="60"/>
      <c r="F139" s="60"/>
      <c r="G139" s="60"/>
      <c r="H139" s="61"/>
      <c r="I139" s="60"/>
      <c r="J139" s="62"/>
    </row>
    <row r="140" spans="1:10" s="63" customFormat="1">
      <c r="A140" s="58"/>
      <c r="B140" s="59"/>
      <c r="C140" s="60"/>
      <c r="D140" s="61"/>
      <c r="E140" s="60"/>
      <c r="F140" s="60"/>
      <c r="G140" s="60"/>
      <c r="H140" s="61"/>
      <c r="I140" s="60"/>
      <c r="J140" s="62"/>
    </row>
    <row r="141" spans="1:10" s="63" customFormat="1">
      <c r="A141" s="58"/>
      <c r="B141" s="59"/>
      <c r="C141" s="60"/>
      <c r="D141" s="61"/>
      <c r="E141" s="60"/>
      <c r="F141" s="60"/>
      <c r="G141" s="60"/>
      <c r="H141" s="61"/>
      <c r="I141" s="60"/>
      <c r="J141" s="62"/>
    </row>
    <row r="142" spans="1:10" s="63" customFormat="1">
      <c r="A142" s="58"/>
      <c r="B142" s="59"/>
      <c r="C142" s="60"/>
      <c r="D142" s="61"/>
      <c r="E142" s="60"/>
      <c r="F142" s="60"/>
      <c r="G142" s="60"/>
      <c r="H142" s="61"/>
      <c r="I142" s="60"/>
      <c r="J142" s="62"/>
    </row>
    <row r="143" spans="1:10" s="63" customFormat="1">
      <c r="A143" s="58"/>
      <c r="B143" s="59"/>
      <c r="C143" s="60"/>
      <c r="D143" s="61"/>
      <c r="E143" s="60"/>
      <c r="F143" s="60"/>
      <c r="G143" s="60"/>
      <c r="H143" s="61"/>
      <c r="I143" s="60"/>
      <c r="J143" s="62"/>
    </row>
    <row r="144" spans="1:10" s="63" customFormat="1">
      <c r="A144" s="58"/>
      <c r="B144" s="59"/>
      <c r="C144" s="60"/>
      <c r="D144" s="61"/>
      <c r="E144" s="60"/>
      <c r="F144" s="60"/>
      <c r="G144" s="60"/>
      <c r="H144" s="61"/>
      <c r="I144" s="60"/>
      <c r="J144" s="62"/>
    </row>
    <row r="145" spans="1:10" s="63" customFormat="1">
      <c r="A145" s="58"/>
      <c r="B145" s="59"/>
      <c r="C145" s="60"/>
      <c r="D145" s="61"/>
      <c r="E145" s="60"/>
      <c r="F145" s="60"/>
      <c r="G145" s="60"/>
      <c r="H145" s="61"/>
      <c r="I145" s="60"/>
      <c r="J145" s="62"/>
    </row>
    <row r="146" spans="1:10" s="63" customFormat="1">
      <c r="A146" s="58"/>
      <c r="B146" s="59"/>
      <c r="C146" s="60"/>
      <c r="D146" s="61"/>
      <c r="E146" s="60"/>
      <c r="F146" s="60"/>
      <c r="G146" s="60"/>
      <c r="H146" s="61"/>
      <c r="I146" s="60"/>
      <c r="J146" s="62"/>
    </row>
    <row r="147" spans="1:10" s="63" customFormat="1">
      <c r="A147" s="58"/>
      <c r="B147" s="59"/>
      <c r="C147" s="60"/>
      <c r="D147" s="61"/>
      <c r="E147" s="60"/>
      <c r="F147" s="60"/>
      <c r="G147" s="60"/>
      <c r="H147" s="61"/>
      <c r="I147" s="60"/>
      <c r="J147" s="62"/>
    </row>
    <row r="148" spans="1:10" s="63" customFormat="1">
      <c r="A148" s="58"/>
      <c r="B148" s="59"/>
      <c r="C148" s="60"/>
      <c r="D148" s="61"/>
      <c r="E148" s="60"/>
      <c r="F148" s="60"/>
      <c r="G148" s="60"/>
      <c r="H148" s="61"/>
      <c r="I148" s="60"/>
      <c r="J148" s="62"/>
    </row>
    <row r="149" spans="1:10" s="63" customFormat="1">
      <c r="A149" s="58"/>
      <c r="B149" s="59"/>
      <c r="C149" s="60"/>
      <c r="D149" s="61"/>
      <c r="E149" s="60"/>
      <c r="F149" s="60"/>
      <c r="G149" s="60"/>
      <c r="H149" s="61"/>
      <c r="I149" s="60"/>
      <c r="J149" s="62"/>
    </row>
    <row r="150" spans="1:10" s="63" customFormat="1">
      <c r="A150" s="58"/>
      <c r="B150" s="59"/>
      <c r="C150" s="60"/>
      <c r="D150" s="61"/>
      <c r="E150" s="60"/>
      <c r="F150" s="60"/>
      <c r="G150" s="60"/>
      <c r="H150" s="61"/>
      <c r="I150" s="60"/>
      <c r="J150" s="62"/>
    </row>
    <row r="151" spans="1:10" s="63" customFormat="1">
      <c r="A151" s="58"/>
      <c r="B151" s="59"/>
      <c r="C151" s="60"/>
      <c r="D151" s="61"/>
      <c r="E151" s="60"/>
      <c r="F151" s="60"/>
      <c r="G151" s="60"/>
      <c r="H151" s="61"/>
      <c r="I151" s="60"/>
      <c r="J151" s="62"/>
    </row>
    <row r="152" spans="1:10" s="63" customFormat="1">
      <c r="A152" s="58"/>
      <c r="B152" s="59"/>
      <c r="C152" s="60"/>
      <c r="D152" s="61"/>
      <c r="E152" s="60"/>
      <c r="F152" s="60"/>
      <c r="G152" s="60"/>
      <c r="H152" s="61"/>
      <c r="I152" s="60"/>
      <c r="J152" s="62"/>
    </row>
    <row r="153" spans="1:10" s="63" customFormat="1">
      <c r="A153" s="58"/>
      <c r="B153" s="59"/>
      <c r="C153" s="60"/>
      <c r="D153" s="61"/>
      <c r="E153" s="60"/>
      <c r="F153" s="60"/>
      <c r="G153" s="60"/>
      <c r="H153" s="61"/>
      <c r="I153" s="60"/>
      <c r="J153" s="62"/>
    </row>
    <row r="154" spans="1:10" s="63" customFormat="1">
      <c r="A154" s="58"/>
      <c r="B154" s="59"/>
      <c r="C154" s="60"/>
      <c r="D154" s="61"/>
      <c r="E154" s="60"/>
      <c r="F154" s="60"/>
      <c r="G154" s="60"/>
      <c r="H154" s="61"/>
      <c r="I154" s="60"/>
      <c r="J154" s="62"/>
    </row>
    <row r="155" spans="1:10" s="63" customFormat="1">
      <c r="A155" s="58"/>
      <c r="B155" s="59"/>
      <c r="C155" s="60"/>
      <c r="D155" s="61"/>
      <c r="E155" s="60"/>
      <c r="F155" s="60"/>
      <c r="G155" s="60"/>
      <c r="H155" s="61"/>
      <c r="I155" s="60"/>
      <c r="J155" s="62"/>
    </row>
    <row r="156" spans="1:10" s="63" customFormat="1">
      <c r="A156" s="58"/>
      <c r="B156" s="59"/>
      <c r="C156" s="60"/>
      <c r="D156" s="61"/>
      <c r="E156" s="60"/>
      <c r="F156" s="60"/>
      <c r="G156" s="60"/>
      <c r="H156" s="61"/>
      <c r="I156" s="60"/>
      <c r="J156" s="62"/>
    </row>
    <row r="157" spans="1:10" s="63" customFormat="1">
      <c r="A157" s="58"/>
      <c r="B157" s="59"/>
      <c r="C157" s="60"/>
      <c r="D157" s="61"/>
      <c r="E157" s="60"/>
      <c r="F157" s="60"/>
      <c r="G157" s="60"/>
      <c r="H157" s="61"/>
      <c r="I157" s="60"/>
      <c r="J157" s="62"/>
    </row>
    <row r="158" spans="1:10" s="63" customFormat="1">
      <c r="A158" s="58"/>
      <c r="B158" s="59"/>
      <c r="C158" s="60"/>
      <c r="D158" s="61"/>
      <c r="E158" s="60"/>
      <c r="F158" s="60"/>
      <c r="G158" s="60"/>
      <c r="H158" s="61"/>
      <c r="I158" s="60"/>
      <c r="J158" s="62"/>
    </row>
    <row r="159" spans="1:10" s="63" customFormat="1">
      <c r="A159" s="58"/>
      <c r="B159" s="59"/>
      <c r="C159" s="60"/>
      <c r="D159" s="61"/>
      <c r="E159" s="60"/>
      <c r="F159" s="60"/>
      <c r="G159" s="60"/>
      <c r="H159" s="61"/>
      <c r="I159" s="60"/>
      <c r="J159" s="62"/>
    </row>
    <row r="160" spans="1:10" s="63" customFormat="1">
      <c r="A160" s="58"/>
      <c r="B160" s="59"/>
      <c r="C160" s="60"/>
      <c r="D160" s="61"/>
      <c r="E160" s="60"/>
      <c r="F160" s="60"/>
      <c r="G160" s="60"/>
      <c r="H160" s="61"/>
      <c r="I160" s="60"/>
      <c r="J160" s="62"/>
    </row>
    <row r="161" spans="1:10" s="63" customFormat="1">
      <c r="A161" s="58"/>
      <c r="B161" s="59"/>
      <c r="C161" s="60"/>
      <c r="D161" s="61"/>
      <c r="E161" s="60"/>
      <c r="F161" s="60"/>
      <c r="G161" s="60"/>
      <c r="H161" s="61"/>
      <c r="I161" s="60"/>
      <c r="J161" s="62"/>
    </row>
    <row r="162" spans="1:10" s="63" customFormat="1">
      <c r="A162" s="58"/>
      <c r="B162" s="59"/>
      <c r="C162" s="60"/>
      <c r="D162" s="61"/>
      <c r="E162" s="60"/>
      <c r="F162" s="60"/>
      <c r="G162" s="60"/>
      <c r="H162" s="61"/>
      <c r="I162" s="60"/>
      <c r="J162" s="62"/>
    </row>
    <row r="163" spans="1:10" s="63" customFormat="1">
      <c r="A163" s="58"/>
      <c r="B163" s="59"/>
      <c r="C163" s="60"/>
      <c r="D163" s="61"/>
      <c r="E163" s="60"/>
      <c r="F163" s="60"/>
      <c r="G163" s="60"/>
      <c r="H163" s="61"/>
      <c r="I163" s="60"/>
      <c r="J163" s="62"/>
    </row>
    <row r="164" spans="1:10" s="63" customFormat="1">
      <c r="A164" s="58"/>
      <c r="B164" s="59"/>
      <c r="C164" s="60"/>
      <c r="D164" s="61"/>
      <c r="E164" s="60"/>
      <c r="F164" s="60"/>
      <c r="G164" s="60"/>
      <c r="H164" s="61"/>
      <c r="I164" s="60"/>
      <c r="J164" s="62"/>
    </row>
    <row r="165" spans="1:10" s="63" customFormat="1">
      <c r="A165" s="58"/>
      <c r="B165" s="59"/>
      <c r="C165" s="60"/>
      <c r="D165" s="61"/>
      <c r="E165" s="60"/>
      <c r="F165" s="60"/>
      <c r="G165" s="60"/>
      <c r="H165" s="61"/>
      <c r="I165" s="60"/>
      <c r="J165" s="62"/>
    </row>
    <row r="166" spans="1:10" s="63" customFormat="1">
      <c r="A166" s="58"/>
      <c r="B166" s="59"/>
      <c r="C166" s="60"/>
      <c r="D166" s="61"/>
      <c r="E166" s="60"/>
      <c r="F166" s="60"/>
      <c r="G166" s="60"/>
      <c r="H166" s="61"/>
      <c r="I166" s="60"/>
      <c r="J166" s="62"/>
    </row>
    <row r="167" spans="1:10" s="63" customFormat="1">
      <c r="A167" s="58"/>
      <c r="B167" s="59"/>
      <c r="C167" s="60"/>
      <c r="D167" s="61"/>
      <c r="E167" s="60"/>
      <c r="F167" s="60"/>
      <c r="G167" s="60"/>
      <c r="H167" s="61"/>
      <c r="I167" s="60"/>
      <c r="J167" s="62"/>
    </row>
    <row r="168" spans="1:10" s="63" customFormat="1">
      <c r="A168" s="58"/>
      <c r="B168" s="59"/>
      <c r="C168" s="60"/>
      <c r="D168" s="61"/>
      <c r="E168" s="60"/>
      <c r="F168" s="60"/>
      <c r="G168" s="60"/>
      <c r="H168" s="61"/>
      <c r="I168" s="60"/>
      <c r="J168" s="62"/>
    </row>
    <row r="169" spans="1:10" s="63" customFormat="1">
      <c r="A169" s="58"/>
      <c r="B169" s="59"/>
      <c r="C169" s="60"/>
      <c r="D169" s="61"/>
      <c r="E169" s="60"/>
      <c r="F169" s="60"/>
      <c r="G169" s="60"/>
      <c r="H169" s="61"/>
      <c r="I169" s="60"/>
      <c r="J169" s="62"/>
    </row>
    <row r="170" spans="1:10" s="63" customFormat="1">
      <c r="A170" s="58"/>
      <c r="B170" s="59"/>
      <c r="C170" s="60"/>
      <c r="D170" s="61"/>
      <c r="E170" s="60"/>
      <c r="F170" s="60"/>
      <c r="G170" s="60"/>
      <c r="H170" s="61"/>
      <c r="I170" s="60"/>
      <c r="J170" s="62"/>
    </row>
    <row r="171" spans="1:10" s="63" customFormat="1">
      <c r="A171" s="58"/>
      <c r="B171" s="59"/>
      <c r="C171" s="60"/>
      <c r="D171" s="61"/>
      <c r="E171" s="60"/>
      <c r="F171" s="60"/>
      <c r="G171" s="60"/>
      <c r="H171" s="61"/>
      <c r="I171" s="60"/>
      <c r="J171" s="62"/>
    </row>
    <row r="172" spans="1:10" s="63" customFormat="1">
      <c r="A172" s="58"/>
      <c r="B172" s="59"/>
      <c r="C172" s="60"/>
      <c r="D172" s="61"/>
      <c r="E172" s="60"/>
      <c r="F172" s="60"/>
      <c r="G172" s="60"/>
      <c r="H172" s="61"/>
      <c r="I172" s="60"/>
      <c r="J172" s="62"/>
    </row>
    <row r="173" spans="1:10" s="63" customFormat="1">
      <c r="A173" s="58"/>
      <c r="B173" s="59"/>
      <c r="C173" s="60"/>
      <c r="D173" s="61"/>
      <c r="E173" s="60"/>
      <c r="F173" s="60"/>
      <c r="G173" s="60"/>
      <c r="H173" s="61"/>
      <c r="I173" s="60"/>
      <c r="J173" s="62"/>
    </row>
    <row r="174" spans="1:10" s="63" customFormat="1">
      <c r="A174" s="58"/>
      <c r="B174" s="59"/>
      <c r="C174" s="60"/>
      <c r="D174" s="61"/>
      <c r="E174" s="60"/>
      <c r="F174" s="60"/>
      <c r="G174" s="60"/>
      <c r="H174" s="61"/>
      <c r="I174" s="60"/>
      <c r="J174" s="62"/>
    </row>
    <row r="175" spans="1:10" s="63" customFormat="1">
      <c r="A175" s="58"/>
      <c r="B175" s="59"/>
      <c r="C175" s="60"/>
      <c r="D175" s="61"/>
      <c r="E175" s="60"/>
      <c r="F175" s="60"/>
      <c r="G175" s="60"/>
      <c r="H175" s="61"/>
      <c r="I175" s="60"/>
      <c r="J175" s="62"/>
    </row>
    <row r="176" spans="1:10" s="63" customFormat="1">
      <c r="A176" s="58"/>
      <c r="B176" s="59"/>
      <c r="C176" s="60"/>
      <c r="D176" s="61"/>
      <c r="E176" s="60"/>
      <c r="F176" s="60"/>
      <c r="G176" s="60"/>
      <c r="H176" s="61"/>
      <c r="I176" s="60"/>
      <c r="J176" s="62"/>
    </row>
    <row r="177" spans="1:10" s="63" customFormat="1">
      <c r="A177" s="58"/>
      <c r="B177" s="59"/>
      <c r="C177" s="60"/>
      <c r="D177" s="61"/>
      <c r="E177" s="60"/>
      <c r="F177" s="60"/>
      <c r="G177" s="60"/>
      <c r="H177" s="61"/>
      <c r="I177" s="60"/>
      <c r="J177" s="62"/>
    </row>
    <row r="178" spans="1:10" s="63" customFormat="1">
      <c r="A178" s="58"/>
      <c r="B178" s="59"/>
      <c r="C178" s="60"/>
      <c r="D178" s="61"/>
      <c r="E178" s="60"/>
      <c r="F178" s="60"/>
      <c r="G178" s="60"/>
      <c r="H178" s="61"/>
      <c r="I178" s="60"/>
      <c r="J178" s="62"/>
    </row>
    <row r="179" spans="1:10" s="63" customFormat="1">
      <c r="A179" s="58"/>
      <c r="B179" s="59"/>
      <c r="C179" s="60"/>
      <c r="D179" s="61"/>
      <c r="E179" s="60"/>
      <c r="F179" s="60"/>
      <c r="G179" s="60"/>
      <c r="H179" s="61"/>
      <c r="I179" s="60"/>
      <c r="J179" s="62"/>
    </row>
    <row r="180" spans="1:10" s="63" customFormat="1">
      <c r="A180" s="58"/>
      <c r="B180" s="59"/>
      <c r="C180" s="60"/>
      <c r="D180" s="61"/>
      <c r="E180" s="60"/>
      <c r="F180" s="60"/>
      <c r="G180" s="60"/>
      <c r="H180" s="61"/>
      <c r="I180" s="60"/>
      <c r="J180" s="62"/>
    </row>
    <row r="181" spans="1:10" s="63" customFormat="1">
      <c r="A181" s="58"/>
      <c r="B181" s="59"/>
      <c r="C181" s="60"/>
      <c r="D181" s="61"/>
      <c r="E181" s="60"/>
      <c r="F181" s="60"/>
      <c r="G181" s="60"/>
      <c r="H181" s="61"/>
      <c r="I181" s="60"/>
      <c r="J181" s="62"/>
    </row>
    <row r="182" spans="1:10" s="63" customFormat="1">
      <c r="A182" s="58"/>
      <c r="B182" s="59"/>
      <c r="C182" s="60"/>
      <c r="D182" s="61"/>
      <c r="E182" s="60"/>
      <c r="F182" s="60"/>
      <c r="G182" s="60"/>
      <c r="H182" s="61"/>
      <c r="I182" s="60"/>
      <c r="J182" s="62"/>
    </row>
    <row r="183" spans="1:10" s="63" customFormat="1">
      <c r="A183" s="58"/>
      <c r="B183" s="59"/>
      <c r="C183" s="60"/>
      <c r="D183" s="61"/>
      <c r="E183" s="60"/>
      <c r="F183" s="60"/>
      <c r="G183" s="60"/>
      <c r="H183" s="61"/>
      <c r="I183" s="60"/>
      <c r="J183" s="62"/>
    </row>
    <row r="184" spans="1:10" s="63" customFormat="1">
      <c r="A184" s="58"/>
      <c r="B184" s="59"/>
      <c r="C184" s="60"/>
      <c r="D184" s="61"/>
      <c r="E184" s="60"/>
      <c r="F184" s="60"/>
      <c r="G184" s="60"/>
      <c r="H184" s="61"/>
      <c r="I184" s="60"/>
      <c r="J184" s="62"/>
    </row>
    <row r="185" spans="1:10" s="63" customFormat="1">
      <c r="A185" s="58"/>
      <c r="B185" s="59"/>
      <c r="C185" s="60"/>
      <c r="D185" s="61"/>
      <c r="E185" s="60"/>
      <c r="F185" s="60"/>
      <c r="G185" s="60"/>
      <c r="H185" s="61"/>
      <c r="I185" s="60"/>
      <c r="J185" s="62"/>
    </row>
    <row r="186" spans="1:10" s="63" customFormat="1">
      <c r="A186" s="58"/>
      <c r="B186" s="59"/>
      <c r="C186" s="60"/>
      <c r="D186" s="61"/>
      <c r="E186" s="60"/>
      <c r="F186" s="60"/>
      <c r="G186" s="60"/>
      <c r="H186" s="61"/>
      <c r="I186" s="60"/>
      <c r="J186" s="62"/>
    </row>
    <row r="187" spans="1:10" s="63" customFormat="1">
      <c r="A187" s="58"/>
      <c r="B187" s="59"/>
      <c r="C187" s="60"/>
      <c r="D187" s="61"/>
      <c r="E187" s="60"/>
      <c r="F187" s="60"/>
      <c r="G187" s="60"/>
      <c r="H187" s="61"/>
      <c r="I187" s="60"/>
      <c r="J187" s="62"/>
    </row>
    <row r="188" spans="1:10" s="63" customFormat="1">
      <c r="A188" s="58"/>
      <c r="B188" s="59"/>
      <c r="C188" s="60"/>
      <c r="D188" s="61"/>
      <c r="E188" s="60"/>
      <c r="F188" s="60"/>
      <c r="G188" s="60"/>
      <c r="H188" s="61"/>
      <c r="I188" s="60"/>
      <c r="J188" s="62"/>
    </row>
    <row r="189" spans="1:10" s="63" customFormat="1">
      <c r="A189" s="58"/>
      <c r="B189" s="59"/>
      <c r="C189" s="60"/>
      <c r="D189" s="61"/>
      <c r="E189" s="60"/>
      <c r="F189" s="60"/>
      <c r="G189" s="60"/>
      <c r="H189" s="61"/>
      <c r="I189" s="60"/>
      <c r="J189" s="62"/>
    </row>
    <row r="190" spans="1:10" s="63" customFormat="1">
      <c r="A190" s="58"/>
      <c r="B190" s="59"/>
      <c r="C190" s="60"/>
      <c r="D190" s="61"/>
      <c r="E190" s="60"/>
      <c r="F190" s="60"/>
      <c r="G190" s="60"/>
      <c r="H190" s="61"/>
      <c r="I190" s="60"/>
      <c r="J190" s="62"/>
    </row>
    <row r="191" spans="1:10" s="63" customFormat="1">
      <c r="A191" s="58"/>
      <c r="B191" s="59"/>
      <c r="C191" s="60"/>
      <c r="D191" s="61"/>
      <c r="E191" s="60"/>
      <c r="F191" s="60"/>
      <c r="G191" s="60"/>
      <c r="H191" s="61"/>
      <c r="I191" s="60"/>
      <c r="J191" s="62"/>
    </row>
    <row r="192" spans="1:10" s="63" customFormat="1">
      <c r="A192" s="58"/>
      <c r="B192" s="59"/>
      <c r="C192" s="60"/>
      <c r="D192" s="61"/>
      <c r="E192" s="60"/>
      <c r="F192" s="60"/>
      <c r="G192" s="60"/>
      <c r="H192" s="61"/>
      <c r="I192" s="60"/>
      <c r="J192" s="62"/>
    </row>
    <row r="193" spans="1:10" s="63" customFormat="1">
      <c r="A193" s="58"/>
      <c r="B193" s="59"/>
      <c r="C193" s="60"/>
      <c r="D193" s="61"/>
      <c r="E193" s="60"/>
      <c r="F193" s="60"/>
      <c r="G193" s="60"/>
      <c r="H193" s="61"/>
      <c r="I193" s="60"/>
      <c r="J193" s="62"/>
    </row>
    <row r="194" spans="1:10" s="63" customFormat="1">
      <c r="A194" s="58"/>
      <c r="B194" s="59"/>
      <c r="C194" s="60"/>
      <c r="D194" s="61"/>
      <c r="E194" s="60"/>
      <c r="F194" s="60"/>
      <c r="G194" s="60"/>
      <c r="H194" s="61"/>
      <c r="I194" s="60"/>
      <c r="J194" s="62"/>
    </row>
    <row r="195" spans="1:10" s="63" customFormat="1">
      <c r="A195" s="58"/>
      <c r="B195" s="59"/>
      <c r="C195" s="60"/>
      <c r="D195" s="61"/>
      <c r="E195" s="60"/>
      <c r="F195" s="60"/>
      <c r="G195" s="60"/>
      <c r="H195" s="61"/>
      <c r="I195" s="60"/>
      <c r="J195" s="62"/>
    </row>
    <row r="196" spans="1:10" s="63" customFormat="1">
      <c r="A196" s="58"/>
      <c r="B196" s="59"/>
      <c r="C196" s="60"/>
      <c r="D196" s="61"/>
      <c r="E196" s="60"/>
      <c r="F196" s="60"/>
      <c r="G196" s="60"/>
      <c r="H196" s="61"/>
      <c r="I196" s="60"/>
      <c r="J196" s="62"/>
    </row>
    <row r="197" spans="1:10" s="63" customFormat="1">
      <c r="A197" s="58"/>
      <c r="B197" s="59"/>
      <c r="C197" s="60"/>
      <c r="D197" s="61"/>
      <c r="E197" s="60"/>
      <c r="F197" s="60"/>
      <c r="G197" s="60"/>
      <c r="H197" s="61"/>
      <c r="I197" s="60"/>
      <c r="J197" s="62"/>
    </row>
    <row r="198" spans="1:10" s="63" customFormat="1">
      <c r="A198" s="58"/>
      <c r="B198" s="59"/>
      <c r="C198" s="60"/>
      <c r="D198" s="61"/>
      <c r="E198" s="60"/>
      <c r="F198" s="60"/>
      <c r="G198" s="60"/>
      <c r="H198" s="61"/>
      <c r="I198" s="60"/>
      <c r="J198" s="62"/>
    </row>
    <row r="199" spans="1:10" s="63" customFormat="1">
      <c r="A199" s="58"/>
      <c r="B199" s="59"/>
      <c r="C199" s="60"/>
      <c r="D199" s="61"/>
      <c r="E199" s="60"/>
      <c r="F199" s="60"/>
      <c r="G199" s="60"/>
      <c r="H199" s="61"/>
      <c r="I199" s="60"/>
      <c r="J199" s="62"/>
    </row>
    <row r="200" spans="1:10" s="63" customFormat="1">
      <c r="A200" s="58"/>
      <c r="B200" s="59"/>
      <c r="C200" s="60"/>
      <c r="D200" s="61"/>
      <c r="E200" s="60"/>
      <c r="F200" s="60"/>
      <c r="G200" s="60"/>
      <c r="H200" s="61"/>
      <c r="I200" s="60"/>
      <c r="J200" s="62"/>
    </row>
    <row r="201" spans="1:10" s="63" customFormat="1">
      <c r="A201" s="58"/>
      <c r="B201" s="59"/>
      <c r="C201" s="60"/>
      <c r="D201" s="61"/>
      <c r="E201" s="60"/>
      <c r="F201" s="60"/>
      <c r="G201" s="60"/>
      <c r="H201" s="61"/>
      <c r="I201" s="60"/>
      <c r="J201" s="62"/>
    </row>
    <row r="202" spans="1:10" s="63" customFormat="1">
      <c r="A202" s="58"/>
      <c r="B202" s="59"/>
      <c r="C202" s="60"/>
      <c r="D202" s="61"/>
      <c r="E202" s="60"/>
      <c r="F202" s="60"/>
      <c r="G202" s="60"/>
      <c r="H202" s="61"/>
      <c r="I202" s="60"/>
      <c r="J202" s="62"/>
    </row>
    <row r="203" spans="1:10" s="63" customFormat="1">
      <c r="A203" s="58"/>
      <c r="B203" s="59"/>
      <c r="C203" s="60"/>
      <c r="D203" s="61"/>
      <c r="E203" s="60"/>
      <c r="F203" s="60"/>
      <c r="G203" s="60"/>
      <c r="H203" s="61"/>
      <c r="I203" s="60"/>
      <c r="J203" s="62"/>
    </row>
    <row r="204" spans="1:10" s="63" customFormat="1">
      <c r="A204" s="58"/>
      <c r="B204" s="59"/>
      <c r="C204" s="60"/>
      <c r="D204" s="61"/>
      <c r="E204" s="60"/>
      <c r="F204" s="60"/>
      <c r="G204" s="60"/>
      <c r="H204" s="61"/>
      <c r="I204" s="60"/>
      <c r="J204" s="62"/>
    </row>
    <row r="205" spans="1:10" s="63" customFormat="1">
      <c r="A205" s="58"/>
      <c r="B205" s="59"/>
      <c r="C205" s="60"/>
      <c r="D205" s="61"/>
      <c r="E205" s="60"/>
      <c r="F205" s="60"/>
      <c r="G205" s="60"/>
      <c r="H205" s="61"/>
      <c r="I205" s="60"/>
      <c r="J205" s="62"/>
    </row>
    <row r="206" spans="1:10" s="63" customFormat="1">
      <c r="A206" s="58"/>
      <c r="B206" s="59"/>
      <c r="C206" s="60"/>
      <c r="D206" s="61"/>
      <c r="E206" s="60"/>
      <c r="F206" s="60"/>
      <c r="G206" s="60"/>
      <c r="H206" s="61"/>
      <c r="I206" s="60"/>
      <c r="J206" s="62"/>
    </row>
    <row r="207" spans="1:10" s="63" customFormat="1">
      <c r="A207" s="58"/>
      <c r="B207" s="59"/>
      <c r="C207" s="60"/>
      <c r="D207" s="61"/>
      <c r="E207" s="60"/>
      <c r="F207" s="60"/>
      <c r="G207" s="60"/>
      <c r="H207" s="61"/>
      <c r="I207" s="60"/>
      <c r="J207" s="62"/>
    </row>
    <row r="208" spans="1:10" s="63" customFormat="1">
      <c r="A208" s="58"/>
      <c r="B208" s="59"/>
      <c r="C208" s="60"/>
      <c r="D208" s="61"/>
      <c r="E208" s="60"/>
      <c r="F208" s="60"/>
      <c r="G208" s="60"/>
      <c r="H208" s="61"/>
      <c r="I208" s="60"/>
      <c r="J208" s="62"/>
    </row>
    <row r="209" spans="1:10" s="63" customFormat="1">
      <c r="A209" s="58"/>
      <c r="B209" s="59"/>
      <c r="C209" s="60"/>
      <c r="D209" s="61"/>
      <c r="E209" s="60"/>
      <c r="F209" s="60"/>
      <c r="G209" s="60"/>
      <c r="H209" s="61"/>
      <c r="I209" s="60"/>
      <c r="J209" s="62"/>
    </row>
    <row r="210" spans="1:10" s="63" customFormat="1">
      <c r="A210" s="58"/>
      <c r="B210" s="59"/>
      <c r="C210" s="60"/>
      <c r="D210" s="61"/>
      <c r="E210" s="60"/>
      <c r="F210" s="60"/>
      <c r="G210" s="60"/>
      <c r="H210" s="61"/>
      <c r="I210" s="60"/>
      <c r="J210" s="62"/>
    </row>
    <row r="211" spans="1:10" s="63" customFormat="1">
      <c r="A211" s="58"/>
      <c r="B211" s="59"/>
      <c r="C211" s="60"/>
      <c r="D211" s="61"/>
      <c r="E211" s="60"/>
      <c r="F211" s="60"/>
      <c r="G211" s="60"/>
      <c r="H211" s="61"/>
      <c r="I211" s="60"/>
      <c r="J211" s="62"/>
    </row>
    <row r="212" spans="1:10" s="63" customFormat="1">
      <c r="A212" s="58"/>
      <c r="B212" s="59"/>
      <c r="C212" s="60"/>
      <c r="D212" s="61"/>
      <c r="E212" s="60"/>
      <c r="F212" s="60"/>
      <c r="G212" s="60"/>
      <c r="H212" s="61"/>
      <c r="I212" s="60"/>
      <c r="J212" s="62"/>
    </row>
    <row r="213" spans="1:10" s="63" customFormat="1">
      <c r="A213" s="58"/>
      <c r="B213" s="59"/>
      <c r="C213" s="60"/>
      <c r="D213" s="61"/>
      <c r="E213" s="60"/>
      <c r="F213" s="60"/>
      <c r="G213" s="60"/>
      <c r="H213" s="61"/>
      <c r="I213" s="60"/>
      <c r="J213" s="62"/>
    </row>
    <row r="214" spans="1:10" s="63" customFormat="1">
      <c r="A214" s="58"/>
      <c r="B214" s="59"/>
      <c r="C214" s="60"/>
      <c r="D214" s="61"/>
      <c r="E214" s="60"/>
      <c r="F214" s="60"/>
      <c r="G214" s="60"/>
      <c r="H214" s="61"/>
      <c r="I214" s="60"/>
      <c r="J214" s="62"/>
    </row>
    <row r="215" spans="1:10" s="63" customFormat="1">
      <c r="A215" s="58"/>
      <c r="B215" s="59"/>
      <c r="C215" s="60"/>
      <c r="D215" s="61"/>
      <c r="E215" s="60"/>
      <c r="F215" s="60"/>
      <c r="G215" s="60"/>
      <c r="H215" s="61"/>
      <c r="I215" s="60"/>
      <c r="J215" s="62"/>
    </row>
    <row r="216" spans="1:10" s="63" customFormat="1">
      <c r="A216" s="58"/>
      <c r="B216" s="59"/>
      <c r="C216" s="60"/>
      <c r="D216" s="61"/>
      <c r="E216" s="60"/>
      <c r="F216" s="60"/>
      <c r="G216" s="60"/>
      <c r="H216" s="61"/>
      <c r="I216" s="60"/>
      <c r="J216" s="62"/>
    </row>
    <row r="217" spans="1:10" s="63" customFormat="1">
      <c r="A217" s="58"/>
      <c r="B217" s="59"/>
      <c r="C217" s="60"/>
      <c r="D217" s="61"/>
      <c r="E217" s="60"/>
      <c r="F217" s="60"/>
      <c r="G217" s="60"/>
      <c r="H217" s="61"/>
      <c r="I217" s="60"/>
      <c r="J217" s="62"/>
    </row>
    <row r="218" spans="1:10" s="63" customFormat="1">
      <c r="A218" s="58"/>
      <c r="B218" s="59"/>
      <c r="C218" s="60"/>
      <c r="D218" s="61"/>
      <c r="E218" s="60"/>
      <c r="F218" s="60"/>
      <c r="G218" s="60"/>
      <c r="H218" s="61"/>
      <c r="I218" s="60"/>
      <c r="J218" s="62"/>
    </row>
    <row r="219" spans="1:10" s="63" customFormat="1">
      <c r="A219" s="58"/>
      <c r="B219" s="59"/>
      <c r="C219" s="60"/>
      <c r="D219" s="61"/>
      <c r="E219" s="60"/>
      <c r="F219" s="60"/>
      <c r="G219" s="60"/>
      <c r="H219" s="61"/>
      <c r="I219" s="60"/>
      <c r="J219" s="62"/>
    </row>
    <row r="220" spans="1:10" s="63" customFormat="1">
      <c r="A220" s="58"/>
      <c r="B220" s="59"/>
      <c r="C220" s="60"/>
      <c r="D220" s="61"/>
      <c r="E220" s="60"/>
      <c r="F220" s="60"/>
      <c r="G220" s="60"/>
      <c r="H220" s="61"/>
      <c r="I220" s="60"/>
      <c r="J220" s="62"/>
    </row>
  </sheetData>
  <autoFilter ref="A2:J95">
    <sortState ref="A3:J95">
      <sortCondition ref="A2:A95"/>
    </sortState>
  </autoFilter>
  <mergeCells count="1">
    <mergeCell ref="A1:J1"/>
  </mergeCells>
  <hyperlinks>
    <hyperlink ref="J22" r:id="rId1"/>
    <hyperlink ref="J42" r:id="rId2"/>
    <hyperlink ref="J57" r:id="rId3" location="autonomoushaulagesystemsahs"/>
    <hyperlink ref="J9" r:id="rId4"/>
    <hyperlink ref="J90" r:id="rId5"/>
    <hyperlink ref="J43" r:id="rId6"/>
    <hyperlink ref="J88" r:id="rId7"/>
    <hyperlink ref="J87" r:id="rId8"/>
    <hyperlink ref="J41" r:id="rId9"/>
    <hyperlink ref="J65" r:id="rId10"/>
    <hyperlink ref="J8" r:id="rId11"/>
    <hyperlink ref="J19" r:id="rId12"/>
    <hyperlink ref="J50" r:id="rId13"/>
    <hyperlink ref="J20" r:id="rId14"/>
    <hyperlink ref="J48" r:id="rId15"/>
    <hyperlink ref="J16" r:id="rId16"/>
    <hyperlink ref="J75" r:id="rId17"/>
    <hyperlink ref="J17" r:id="rId18"/>
    <hyperlink ref="J23" r:id="rId19"/>
    <hyperlink ref="J73" r:id="rId20"/>
    <hyperlink ref="J11" r:id="rId21"/>
    <hyperlink ref="J69" r:id="rId22"/>
    <hyperlink ref="J81" r:id="rId23"/>
    <hyperlink ref="J74" r:id="rId24" location="PPI_AVCV"/>
    <hyperlink ref="J71" r:id="rId25"/>
    <hyperlink ref="J18" r:id="rId26"/>
    <hyperlink ref="J49" r:id="rId27"/>
    <hyperlink ref="J21" r:id="rId28"/>
    <hyperlink ref="J4" r:id="rId29"/>
    <hyperlink ref="J80" r:id="rId30"/>
    <hyperlink ref="J70" r:id="rId31"/>
    <hyperlink ref="J51" r:id="rId32"/>
    <hyperlink ref="J60" r:id="rId33"/>
    <hyperlink ref="J15" r:id="rId34"/>
    <hyperlink ref="J61" r:id="rId35"/>
    <hyperlink ref="J5" r:id="rId36"/>
    <hyperlink ref="J54" r:id="rId37"/>
    <hyperlink ref="J33" r:id="rId38"/>
    <hyperlink ref="J63" r:id="rId39"/>
    <hyperlink ref="J68" r:id="rId40"/>
    <hyperlink ref="J35" r:id="rId41"/>
    <hyperlink ref="J14" r:id="rId42"/>
    <hyperlink ref="J95" r:id="rId43"/>
    <hyperlink ref="J36" r:id="rId44"/>
    <hyperlink ref="J29" r:id="rId45"/>
    <hyperlink ref="J34" r:id="rId46"/>
    <hyperlink ref="J79" r:id="rId47"/>
    <hyperlink ref="J58" r:id="rId48"/>
    <hyperlink ref="J3" r:id="rId49"/>
    <hyperlink ref="J52" r:id="rId50"/>
    <hyperlink ref="J31" r:id="rId51"/>
    <hyperlink ref="J32" r:id="rId52"/>
    <hyperlink ref="J59" r:id="rId53" location="transfer-payment-program"/>
    <hyperlink ref="J40" r:id="rId54"/>
    <hyperlink ref="J56" r:id="rId55"/>
    <hyperlink ref="J83" r:id="rId56"/>
    <hyperlink ref="J67" r:id="rId57"/>
    <hyperlink ref="J47" r:id="rId58"/>
    <hyperlink ref="J86" r:id="rId59"/>
    <hyperlink ref="J93" r:id="rId60" display="https://can01.safelinks.protection.outlook.com/?url=http%3A%2F%2Fweb2.gov.mb.ca%2Fbills%2F42-2%2Fb023e.php&amp;data=02%7C01%7CJoanna.Hazelden%40ontario.ca%7Ccf776711ccfd421dab5508d7c118ed24%7Ccddc1229ac2a4b97b78a0e5cacb5865c%7C0%7C0%7C637190185113737271&amp;sdata=BSHWt433KuGa9Nb%2Br5ozLuP9LyzBFcggJ3mO62CHkCo%3D&amp;reserved=0"/>
    <hyperlink ref="J12" r:id="rId61"/>
    <hyperlink ref="J13" r:id="rId62"/>
    <hyperlink ref="J76" r:id="rId63"/>
    <hyperlink ref="J38" r:id="rId64"/>
    <hyperlink ref="J37" r:id="rId65"/>
    <hyperlink ref="J30" r:id="rId66"/>
    <hyperlink ref="J82" r:id="rId67"/>
    <hyperlink ref="J92" r:id="rId68"/>
    <hyperlink ref="J39" r:id="rId69"/>
    <hyperlink ref="J78" r:id="rId70"/>
    <hyperlink ref="J77" r:id="rId71"/>
  </hyperlinks>
  <printOptions headings="1" gridLines="1"/>
  <pageMargins left="0.25" right="0.25" top="0.75" bottom="0.75" header="0.3" footer="0.3"/>
  <pageSetup scale="41" fitToHeight="0" orientation="landscape" r:id="rId7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4C8380D1933949BCAC6DE928D07ECD" ma:contentTypeVersion="6" ma:contentTypeDescription="Create a new document." ma:contentTypeScope="" ma:versionID="97adc2cd67e3c8c224804d887f600f7e">
  <xsd:schema xmlns:xsd="http://www.w3.org/2001/XMLSchema" xmlns:xs="http://www.w3.org/2001/XMLSchema" xmlns:p="http://schemas.microsoft.com/office/2006/metadata/properties" xmlns:ns2="49997299-4888-4e62-a3df-dfa0535930ce" targetNamespace="http://schemas.microsoft.com/office/2006/metadata/properties" ma:root="true" ma:fieldsID="4c671797179cc4e97f5661eca1469dfc" ns2:_="">
    <xsd:import namespace="49997299-4888-4e62-a3df-dfa0535930c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997299-4888-4e62-a3df-dfa053593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6080F3-A092-4F3D-B72C-167C2B14C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997299-4888-4e62-a3df-dfa053593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3CF37D-F943-4C99-997C-6D29401A4F58}">
  <ds:schemaRefs>
    <ds:schemaRef ds:uri="http://schemas.microsoft.com/sharepoint/v3/contenttype/forms"/>
  </ds:schemaRefs>
</ds:datastoreItem>
</file>

<file path=customXml/itemProps3.xml><?xml version="1.0" encoding="utf-8"?>
<ds:datastoreItem xmlns:ds="http://schemas.openxmlformats.org/officeDocument/2006/customXml" ds:itemID="{22465313-E4B0-464A-985A-431CB16FF0FB}">
  <ds:schemaRefs>
    <ds:schemaRef ds:uri="http://purl.org/dc/elements/1.1/"/>
    <ds:schemaRef ds:uri="http://schemas.microsoft.com/office/2006/metadata/properties"/>
    <ds:schemaRef ds:uri="49997299-4888-4e62-a3df-dfa0535930c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Initiatives per Principle</vt:lpstr>
      <vt:lpstr>Initiatives by Category</vt:lpstr>
      <vt:lpstr>List of Initiatives</vt:lpstr>
    </vt:vector>
  </TitlesOfParts>
  <Manager/>
  <Company>Transport Canada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Craig-Payette, Jade</dc:creator>
  <cp:keywords/>
  <dc:description/>
  <cp:lastModifiedBy>Geoff Noxon</cp:lastModifiedBy>
  <cp:revision/>
  <dcterms:created xsi:type="dcterms:W3CDTF">2019-03-18T19:16:40Z</dcterms:created>
  <dcterms:modified xsi:type="dcterms:W3CDTF">2020-10-14T13:50:59Z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0x0101002B4C8380D1933949BCAC6DE928D07ECD</vt:lpwstr>
  </property>
</Properties>
</file>